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24226"/>
  <mc:AlternateContent xmlns:mc="http://schemas.openxmlformats.org/markup-compatibility/2006">
    <mc:Choice Requires="x15">
      <x15ac:absPath xmlns:x15ac="http://schemas.microsoft.com/office/spreadsheetml/2010/11/ac" url="https://ncgmh-my.sharepoint.com/personal/ahashimo_hosp_ncgm_go_jp/Documents/デスクトップ/NCGM-ch_s03_keihi_20220329/"/>
    </mc:Choice>
  </mc:AlternateContent>
  <xr:revisionPtr revIDLastSave="82" documentId="13_ncr:1_{FFDE5786-02FB-44D3-9E22-CE56E2EA4A7F}" xr6:coauthVersionLast="47" xr6:coauthVersionMax="47" xr10:uidLastSave="{395B7EE1-FC71-4BF7-B1A2-1CBE231EB39A}"/>
  <bookViews>
    <workbookView xWindow="-108" yWindow="-108" windowWidth="23256" windowHeight="12576" tabRatio="928" xr2:uid="{00000000-000D-0000-FFFF-FFFF00000000}"/>
  </bookViews>
  <sheets>
    <sheet name="☆はじめにお読みください" sheetId="21" r:id="rId1"/>
    <sheet name="★算出・請求パターン_治験経費2" sheetId="22" r:id="rId2"/>
    <sheet name="治験経費2_経費算出基準" sheetId="7" r:id="rId3"/>
    <sheet name="別紙3_臨床性能試験研究経費ポイント算出表" sheetId="5" r:id="rId4"/>
    <sheet name="別紙4_相関及び性能試験研究経費ポイント算出表" sheetId="20" r:id="rId5"/>
  </sheets>
  <definedNames>
    <definedName name="_xlnm.Print_Area" localSheetId="2">治験経費2_経費算出基準!$A$1:$X$76</definedName>
    <definedName name="_xlnm.Print_Area" localSheetId="3">別紙3_臨床性能試験研究経費ポイント算出表!$A$1:$AA$22</definedName>
    <definedName name="_xlnm.Print_Area" localSheetId="4">別紙4_相関及び性能試験研究経費ポイント算出表!$A$1:$AA$20</definedName>
    <definedName name="_xlnm.Print_Titles" localSheetId="0">☆はじめにお読みください!$1:$10</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16" i="7" l="1"/>
  <c r="AA19" i="20" l="1"/>
  <c r="AA18" i="20"/>
  <c r="AA17" i="20"/>
  <c r="AA16" i="20"/>
  <c r="AA15" i="20"/>
  <c r="AA14" i="20"/>
  <c r="U8" i="20"/>
  <c r="H8" i="20"/>
  <c r="H7" i="20"/>
  <c r="U6" i="20"/>
  <c r="H6" i="20"/>
  <c r="U2" i="20"/>
  <c r="H2" i="20"/>
  <c r="U1" i="20"/>
  <c r="H1" i="20"/>
  <c r="AA19" i="5"/>
  <c r="AA15" i="5"/>
  <c r="AA21" i="5"/>
  <c r="AA20" i="5"/>
  <c r="AA18" i="5"/>
  <c r="AA17" i="5"/>
  <c r="AA16" i="5"/>
  <c r="AA14" i="5"/>
  <c r="AA20" i="20" l="1"/>
  <c r="AA22" i="5"/>
  <c r="C24" i="7" s="1"/>
  <c r="S24" i="7" s="1"/>
  <c r="U8" i="5" l="1"/>
  <c r="H8" i="5"/>
  <c r="U2" i="5"/>
  <c r="H2" i="5"/>
  <c r="U1" i="5"/>
  <c r="H1" i="5"/>
  <c r="U6" i="5"/>
  <c r="H7" i="5"/>
  <c r="H6" i="5"/>
  <c r="S16" i="7" l="1"/>
  <c r="N19" i="7"/>
  <c r="S19" i="7" s="1"/>
  <c r="Q20" i="7"/>
  <c r="S20" i="7" s="1"/>
  <c r="S30" i="7" l="1"/>
  <c r="S32" i="7" l="1"/>
  <c r="S3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1A15B242-A4B2-43DD-959C-D7749C93B120}">
      <text>
        <r>
          <rPr>
            <b/>
            <sz val="9"/>
            <color indexed="81"/>
            <rFont val="MS P ゴシック"/>
            <family val="3"/>
            <charset val="128"/>
          </rPr>
          <t>いずれかを選択
・臨床性能試験
・相関及び性能試験</t>
        </r>
      </text>
    </comment>
    <comment ref="M1" authorId="0" shapeId="0" xr:uid="{CC9950D9-CC1E-42B9-AD90-32CEF701EED7}">
      <text>
        <r>
          <rPr>
            <b/>
            <sz val="9"/>
            <color indexed="81"/>
            <rFont val="MS P ゴシック"/>
            <family val="3"/>
            <charset val="128"/>
          </rPr>
          <t>当院が付与した整理番号を入力</t>
        </r>
        <r>
          <rPr>
            <sz val="9"/>
            <color indexed="81"/>
            <rFont val="MS P ゴシック"/>
            <family val="3"/>
            <charset val="128"/>
          </rPr>
          <t xml:space="preserve">
</t>
        </r>
      </text>
    </comment>
    <comment ref="M2" authorId="0" shapeId="0" xr:uid="{E520F801-38AB-41D5-9310-6826278D2BFB}">
      <text>
        <r>
          <rPr>
            <b/>
            <sz val="9"/>
            <color indexed="81"/>
            <rFont val="MS P ゴシック"/>
            <family val="3"/>
            <charset val="128"/>
          </rPr>
          <t>本書式の固定日を入力</t>
        </r>
        <r>
          <rPr>
            <sz val="9"/>
            <color indexed="81"/>
            <rFont val="MS P ゴシック"/>
            <family val="3"/>
            <charset val="128"/>
          </rPr>
          <t xml:space="preserve">
</t>
        </r>
      </text>
    </comment>
    <comment ref="A4" authorId="0" shapeId="0" xr:uid="{5647752C-DA70-4E68-91B8-00C10F280A30}">
      <text>
        <r>
          <rPr>
            <sz val="9"/>
            <color indexed="81"/>
            <rFont val="MS P ゴシック"/>
            <family val="3"/>
            <charset val="128"/>
          </rPr>
          <t xml:space="preserve">体外診断用医薬品とは、医薬品のうち、人に由来する試料（血液、尿便、唾液等）を検体
とし、（１）の検体中の物質等を検出又は測定することにより、（２）の疾病の診断に使
用されることが目的とされているものであって、人の身体に直接使用されることのないも
のをいう。
ただし、病原性の菌を特定する培地、抗菌性物質を含有する細菌感受性試験培地及びディ
スクは、これに含まれる。
（１）検体中の物質又項目を検出又は測定するもの
・アミノ酸、ペプチド、蛋白質、糖、脂質、核酸、電解質、無機質、水分等
・ホルモン、酵素、ビタミン、補酵素等
・薬物又はその代謝物等
・抗原、抗体等
・ウイルス、微生物、原虫又はその卵等
・ｐＨ、酸素等
・細胞、組織又はそれらの成分等
（２）対象となる疾病
・各種生体機能（各種器官の機能、免疫能、血液凝固能等）の程度の診断
・罹患の有無、疾患の部位又は疾患の進行の程度の診断
・治療の方法又は治療の効果の程度の診断
・妊娠の有無の診断
・血液型又は細胞型の診断 </t>
        </r>
      </text>
    </comment>
    <comment ref="A9" authorId="0" shapeId="0" xr:uid="{A8B26A13-5E4C-4A8D-9DDF-BC796CD6DE56}">
      <text>
        <r>
          <rPr>
            <b/>
            <sz val="9"/>
            <color indexed="81"/>
            <rFont val="MS P ゴシック"/>
            <family val="3"/>
            <charset val="128"/>
          </rPr>
          <t>パターン1【新規／実施】：原契約の締結予定日を入力
上記以外：原契約締結日を入力</t>
        </r>
      </text>
    </comment>
    <comment ref="M9" authorId="0" shapeId="0" xr:uid="{C2CC8E2A-6E72-4C02-B67E-64D006B6559E}">
      <text>
        <r>
          <rPr>
            <b/>
            <sz val="9"/>
            <color indexed="81"/>
            <rFont val="MS P ゴシック"/>
            <family val="3"/>
            <charset val="128"/>
          </rPr>
          <t>契約終了予定日を入力
パターン3【変更／期間延長】のみ：延長後の契約終了予定日を入力</t>
        </r>
        <r>
          <rPr>
            <sz val="9"/>
            <color indexed="81"/>
            <rFont val="MS P ゴシック"/>
            <family val="3"/>
            <charset val="128"/>
          </rPr>
          <t xml:space="preserve">
</t>
        </r>
      </text>
    </comment>
    <comment ref="A10" authorId="0" shapeId="0" xr:uid="{7D761522-DD83-431B-A842-3F7725F69FC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03B4B95C-1056-4386-8E3D-3B86E6B7A637}">
      <text>
        <r>
          <rPr>
            <b/>
            <sz val="9"/>
            <color indexed="81"/>
            <rFont val="MS P ゴシック"/>
            <family val="3"/>
            <charset val="128"/>
          </rPr>
          <t>パターン1・2・5：出来高費用として請求対象となる回数を入力
上記以外：「0」を入力</t>
        </r>
      </text>
    </comment>
    <comment ref="A11" authorId="0" shapeId="0" xr:uid="{374FA9AE-F7CF-49CF-8660-9D2911BCEC23}">
      <text>
        <r>
          <rPr>
            <b/>
            <sz val="9"/>
            <color indexed="81"/>
            <rFont val="MS P ゴシック"/>
            <family val="3"/>
            <charset val="128"/>
          </rPr>
          <t>以下に該当する場合に入力
・固定経費及び症例経費の算出理由　※特記する必要がある場合
・人件費の算出根拠</t>
        </r>
        <r>
          <rPr>
            <sz val="9"/>
            <color indexed="81"/>
            <rFont val="MS P ゴシック"/>
            <family val="3"/>
            <charset val="128"/>
          </rPr>
          <t xml:space="preserve">
</t>
        </r>
      </text>
    </comment>
    <comment ref="M14" authorId="0" shapeId="0" xr:uid="{E14675A3-A5CE-4ECC-B01B-298B17AD49B0}">
      <text>
        <r>
          <rPr>
            <b/>
            <sz val="9"/>
            <color indexed="81"/>
            <rFont val="MS P ゴシック"/>
            <family val="3"/>
            <charset val="128"/>
          </rPr>
          <t>パターン3【変更／期間延長】のみ：セル「S14」に変更前の契約終了予定日を20xx/xx/xxの形式で入力　</t>
        </r>
        <r>
          <rPr>
            <sz val="9"/>
            <color indexed="81"/>
            <rFont val="MS P ゴシック"/>
            <family val="3"/>
            <charset val="128"/>
          </rPr>
          <t xml:space="preserve">
</t>
        </r>
      </text>
    </comment>
    <comment ref="I20" authorId="0" shapeId="0" xr:uid="{4EFD4D8B-D0C8-494C-97AA-6FBA89201651}">
      <text>
        <r>
          <rPr>
            <b/>
            <sz val="9"/>
            <color indexed="81"/>
            <rFont val="MS P ゴシック"/>
            <family val="3"/>
            <charset val="128"/>
          </rPr>
          <t>パターン1・4…試験終了後の保管年数を5年単位で入力
上記以外：「0」を入力</t>
        </r>
      </text>
    </comment>
    <comment ref="S27" authorId="0" shapeId="0" xr:uid="{CEBA4366-03CF-4E35-9EC6-E59C0AA630AA}">
      <text>
        <r>
          <rPr>
            <b/>
            <sz val="9"/>
            <color indexed="81"/>
            <rFont val="MS P ゴシック"/>
            <family val="3"/>
            <charset val="128"/>
          </rPr>
          <t>算出額を入力</t>
        </r>
        <r>
          <rPr>
            <sz val="9"/>
            <color indexed="81"/>
            <rFont val="MS P ゴシック"/>
            <family val="3"/>
            <charset val="128"/>
          </rPr>
          <t xml:space="preserve">
</t>
        </r>
      </text>
    </comment>
    <comment ref="M69" authorId="0" shapeId="0" xr:uid="{A04BB984-5559-4BDD-8011-7E6C0C168046}">
      <text>
        <r>
          <rPr>
            <b/>
            <sz val="9"/>
            <color indexed="81"/>
            <rFont val="MS P ゴシック"/>
            <family val="3"/>
            <charset val="128"/>
          </rPr>
          <t>各セル内の文字を削除の上、「会社名」「代表者職名」「代表者氏名」を入力</t>
        </r>
        <r>
          <rPr>
            <sz val="9"/>
            <color indexed="81"/>
            <rFont val="MS P ゴシック"/>
            <family val="3"/>
            <charset val="128"/>
          </rPr>
          <t xml:space="preserve">
</t>
        </r>
      </text>
    </comment>
    <comment ref="V71" authorId="0" shapeId="0" xr:uid="{1514622B-7FD3-4AAC-91D1-1D9AB905E32B}">
      <text>
        <r>
          <rPr>
            <b/>
            <sz val="9"/>
            <color indexed="81"/>
            <rFont val="MS P ゴシック"/>
            <family val="3"/>
            <charset val="128"/>
          </rPr>
          <t xml:space="preserve">押印の上ご提出ください
</t>
        </r>
      </text>
    </comment>
    <comment ref="M74" authorId="0" shapeId="0" xr:uid="{ED3940A7-9AC4-4C7C-B1D3-D60E6C07B73D}">
      <text>
        <r>
          <rPr>
            <b/>
            <sz val="9"/>
            <color indexed="81"/>
            <rFont val="MS P ゴシック"/>
            <family val="3"/>
            <charset val="128"/>
          </rPr>
          <t>各セル内の文字を削除の上、「所属」「氏名」を入力</t>
        </r>
      </text>
    </comment>
    <comment ref="V75" authorId="0" shapeId="0" xr:uid="{50A23A1E-191B-4EEA-8448-A2207D835A13}">
      <text>
        <r>
          <rPr>
            <b/>
            <sz val="9"/>
            <color indexed="81"/>
            <rFont val="MS P ゴシック"/>
            <family val="3"/>
            <charset val="128"/>
          </rPr>
          <t xml:space="preserve">押印の上ご提出ください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A4" authorId="0" shapeId="0" xr:uid="{00000000-0006-0000-0200-000001000000}">
      <text>
        <r>
          <rPr>
            <b/>
            <sz val="9"/>
            <color indexed="81"/>
            <rFont val="ＭＳ Ｐゴシック"/>
            <family val="3"/>
            <charset val="128"/>
          </rPr>
          <t>治験事務局:</t>
        </r>
        <r>
          <rPr>
            <sz val="9"/>
            <color indexed="81"/>
            <rFont val="ＭＳ Ｐゴシック"/>
            <family val="3"/>
            <charset val="128"/>
          </rPr>
          <t xml:space="preserve">
各要素に該当するポイントの黄色セルに「○」または数値を入力してください。
※計算式保護のため「シートの保護」を設定しています。
　解除が必要の場合は　「ホーム＞セル＞書式＞シート保護の解除」を選択してください。</t>
        </r>
      </text>
    </comment>
    <comment ref="A11" authorId="1" shapeId="0" xr:uid="{D29E6BEB-84BA-44B1-A9D9-0F41D7509473}">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5" authorId="1" shapeId="0" xr:uid="{D7506C3E-810C-4C83-A5BF-114F82F87C42}">
      <text>
        <r>
          <rPr>
            <sz val="9"/>
            <color indexed="81"/>
            <rFont val="MS P ゴシック"/>
            <family val="3"/>
            <charset val="128"/>
          </rPr>
          <t xml:space="preserve">臨床性能試験の実施に当たり、薬物負荷試験などの試験が課されている場合、その課された人数。
</t>
        </r>
      </text>
    </comment>
    <comment ref="B16" authorId="1" shapeId="0" xr:uid="{1D235DD2-A6B9-494B-A852-5BDD13215E80}">
      <text>
        <r>
          <rPr>
            <sz val="9"/>
            <color indexed="81"/>
            <rFont val="MS P ゴシック"/>
            <family val="3"/>
            <charset val="128"/>
          </rPr>
          <t>血液とは、全血、血漿又は血清をいう。また、記載されていない検体の場合は、その難易度に応じること。</t>
        </r>
      </text>
    </comment>
    <comment ref="B17" authorId="1" shapeId="0" xr:uid="{46C9E1CF-6816-44B0-A22E-E6ADC983A822}">
      <text>
        <r>
          <rPr>
            <sz val="9"/>
            <color indexed="81"/>
            <rFont val="MS P ゴシック"/>
            <family val="3"/>
            <charset val="128"/>
          </rPr>
          <t xml:space="preserve">試験で対象とする被験者層について、ポイントを算定すること。1歳未満は、乳児・新生児として取り扱う。18歳未満は小児として取り扱う。異なる被験者層を対象とする場合には、ポイント数が高くなるように算定すること。例えば、成人及び18歳未満を対象とする場合には、小児として算定する。
</t>
        </r>
      </text>
    </comment>
    <comment ref="B19" authorId="1" shapeId="0" xr:uid="{3EA3597C-AF8C-4DFB-99F8-E471B76E5403}">
      <text>
        <r>
          <rPr>
            <sz val="9"/>
            <color indexed="81"/>
            <rFont val="MS P ゴシック"/>
            <family val="3"/>
            <charset val="128"/>
          </rPr>
          <t xml:space="preserve">臨床性能試験の実施に当たり、経過観察が課されている場合、その課された人数。
</t>
        </r>
      </text>
    </comment>
    <comment ref="A22" authorId="1" shapeId="0" xr:uid="{AC995090-01A1-4184-A541-F88DF1AF2ED4}">
      <text>
        <r>
          <rPr>
            <sz val="9"/>
            <color indexed="81"/>
            <rFont val="MS P ゴシック"/>
            <family val="3"/>
            <charset val="128"/>
          </rPr>
          <t xml:space="preserve">臨床性能試験研究経費 算出額
・合計ポイント数×6,000円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A4" authorId="0" shapeId="0" xr:uid="{5C5D831D-EBB5-4E27-AAE5-37D8C42ECA64}">
      <text>
        <r>
          <rPr>
            <b/>
            <sz val="9"/>
            <color indexed="81"/>
            <rFont val="ＭＳ Ｐゴシック"/>
            <family val="3"/>
            <charset val="128"/>
          </rPr>
          <t>治験事務局:</t>
        </r>
        <r>
          <rPr>
            <sz val="9"/>
            <color indexed="81"/>
            <rFont val="ＭＳ Ｐゴシック"/>
            <family val="3"/>
            <charset val="128"/>
          </rPr>
          <t xml:space="preserve">
各要素に該当するポイントの黄色セルに「○」または数値を入力してください。
※計算式保護のため「シートの保護」を設定しています。
　解除が必要の場合は　「ホーム＞セル＞書式＞シート保護の解除」を選択してください。</t>
        </r>
      </text>
    </comment>
    <comment ref="A11" authorId="1" shapeId="0" xr:uid="{61A71174-C9E3-46D4-826D-578349DCDD17}">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5" authorId="1" shapeId="0" xr:uid="{7C806183-679E-4283-9685-DBFDDD1F3BB5}">
      <text>
        <r>
          <rPr>
            <sz val="9"/>
            <color indexed="81"/>
            <rFont val="MS P ゴシック"/>
            <family val="3"/>
            <charset val="128"/>
          </rPr>
          <t xml:space="preserve">血液とは、全血、血漿又は血清をいう。また、記載されていない検体の場合は、その難易度に応じること。
</t>
        </r>
      </text>
    </comment>
    <comment ref="B16" authorId="1" shapeId="0" xr:uid="{3BFA1E10-6AE5-4BC0-8D09-D00ACE5D3E00}">
      <text>
        <r>
          <rPr>
            <sz val="9"/>
            <color indexed="81"/>
            <rFont val="MS P ゴシック"/>
            <family val="3"/>
            <charset val="128"/>
          </rPr>
          <t xml:space="preserve">試験で対象とする被験者層について、ポイントを算定すること。1歳未満は、乳児・新生児として取り扱う。18歳未満は小児として取り扱う。異なる被験者層を対象とする場合には、ポイント数が高くなるように算定すること。例えば、成人及び18歳未満を対象とする場合には、小児として算定する。
</t>
        </r>
      </text>
    </comment>
    <comment ref="A20" authorId="1" shapeId="0" xr:uid="{95FD5756-17E9-45D5-905C-F48A31FB92CC}">
      <text>
        <r>
          <rPr>
            <sz val="9"/>
            <color indexed="81"/>
            <rFont val="MS P ゴシック"/>
            <family val="3"/>
            <charset val="128"/>
          </rPr>
          <t xml:space="preserve">臨床性能試験研究経費 算出額
・合計ポイント数×6,000円
</t>
        </r>
      </text>
    </comment>
  </commentList>
</comments>
</file>

<file path=xl/sharedStrings.xml><?xml version="1.0" encoding="utf-8"?>
<sst xmlns="http://schemas.openxmlformats.org/spreadsheetml/2006/main" count="324" uniqueCount="189">
  <si>
    <t>※各シートは計算式保護のため「シートの保護」を設定しています。解除が必要の場合は　「ホーム＞セル＞書式＞シート保護の解除」を選択してください。</t>
    <rPh sb="1" eb="2">
      <t>カク</t>
    </rPh>
    <phoneticPr fontId="2"/>
  </si>
  <si>
    <t>★治験経費2_経費算出基準（体外診断用医薬品）</t>
    <rPh sb="1" eb="3">
      <t>チケン</t>
    </rPh>
    <rPh sb="3" eb="5">
      <t>ケイヒ</t>
    </rPh>
    <rPh sb="7" eb="13">
      <t>ケイヒサンシュツキジュン</t>
    </rPh>
    <rPh sb="14" eb="16">
      <t>タイガイ</t>
    </rPh>
    <rPh sb="16" eb="18">
      <t>シンダン</t>
    </rPh>
    <rPh sb="18" eb="19">
      <t>ヨウ</t>
    </rPh>
    <rPh sb="19" eb="22">
      <t>イヤクヒン</t>
    </rPh>
    <phoneticPr fontId="2"/>
  </si>
  <si>
    <t>分類</t>
    <rPh sb="0" eb="2">
      <t>ブンルイ</t>
    </rPh>
    <phoneticPr fontId="2"/>
  </si>
  <si>
    <t>臨床性能試験／相関及び性能試験のいずれかを選択</t>
    <rPh sb="0" eb="4">
      <t>リンショウセイノウ</t>
    </rPh>
    <rPh sb="4" eb="6">
      <t>シケン</t>
    </rPh>
    <rPh sb="7" eb="9">
      <t>ソウカン</t>
    </rPh>
    <rPh sb="9" eb="10">
      <t>オヨ</t>
    </rPh>
    <rPh sb="11" eb="13">
      <t>セイノウ</t>
    </rPh>
    <rPh sb="13" eb="15">
      <t>シケン</t>
    </rPh>
    <rPh sb="21" eb="2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</si>
  <si>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</si>
  <si>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</si>
  <si>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</si>
  <si>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体外診断用医薬品</t>
    <rPh sb="0" eb="8">
      <t>タイガイシンダンヨウイヤクヒン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</si>
  <si>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</si>
  <si>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</si>
  <si>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</si>
  <si>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</si>
  <si>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</si>
  <si>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</si>
  <si>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</si>
  <si>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</si>
  <si>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</si>
  <si>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（４）人件費</t>
    <rPh sb="3" eb="6">
      <t>ジンケンヒ</t>
    </rPh>
    <phoneticPr fontId="2"/>
  </si>
  <si>
    <t>算出額を入力</t>
    <rPh sb="0" eb="2">
      <t>サンシュツ</t>
    </rPh>
    <rPh sb="2" eb="3">
      <t>ガク</t>
    </rPh>
    <rPh sb="4" eb="6">
      <t>ニュウリョク</t>
    </rPh>
    <phoneticPr fontId="2"/>
  </si>
  <si>
    <t>書式右下：治験依頼者</t>
    <rPh sb="0" eb="2">
      <t>ショシキ</t>
    </rPh>
    <rPh sb="2" eb="4">
      <t>ミギシタ</t>
    </rPh>
    <rPh sb="5" eb="7">
      <t>チケン</t>
    </rPh>
    <rPh sb="7" eb="10">
      <t>イライシャ</t>
    </rPh>
    <phoneticPr fontId="2"/>
  </si>
  <si>
    <t>各セル内の文字を削除の上、「会社名」「代表者職名」「代表者氏名」を入力</t>
    <rPh sb="0" eb="1">
      <t>カク</t>
    </rPh>
    <rPh sb="14" eb="17">
      <t>カイシャメイ</t>
    </rPh>
    <rPh sb="19" eb="22">
      <t>ダイヒョウシャ</t>
    </rPh>
    <rPh sb="22" eb="24">
      <t>ショクメイ</t>
    </rPh>
    <rPh sb="26" eb="29">
      <t>ダイヒョウシャ</t>
    </rPh>
    <rPh sb="29" eb="31">
      <t>シメイ</t>
    </rPh>
    <rPh sb="33" eb="35">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</si>
  <si>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</si>
  <si>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</si>
  <si>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★別紙3_臨床性能試験研究経費ポイント算出表／★別紙4_相関及び性能試験研究経費ポイント算出表</t>
    <rPh sb="1" eb="3">
      <t>ベッシ</t>
    </rPh>
    <rPh sb="5" eb="7">
      <t>リンショウ</t>
    </rPh>
    <rPh sb="7" eb="9">
      <t>セイノウ</t>
    </rPh>
    <rPh sb="9" eb="11">
      <t>シケン</t>
    </rPh>
    <rPh sb="11" eb="15">
      <t>ケンキュウケイヒ</t>
    </rPh>
    <rPh sb="19" eb="22">
      <t>サンシュツヒョウ</t>
    </rPh>
    <phoneticPr fontId="2"/>
  </si>
  <si>
    <t>負荷試験</t>
    <phoneticPr fontId="2"/>
  </si>
  <si>
    <t>臨床性能試験の実施に当たり、薬物負荷試験などの試験が課されている場合、その課された人数。</t>
    <phoneticPr fontId="2"/>
  </si>
  <si>
    <t>検体採取の難易度</t>
    <phoneticPr fontId="2"/>
  </si>
  <si>
    <t>血液とは、全血、血漿又は血清をいう。また、記載されていない検体の場合は、その難易度に応じること。</t>
    <phoneticPr fontId="2"/>
  </si>
  <si>
    <t>検体の対象</t>
    <phoneticPr fontId="2"/>
  </si>
  <si>
    <t>試験で対象とする被験者層について、ポイントを算定すること。1歳未満は、乳児・新生児として取り扱う。18歳未満は小児として取り扱う。異なる被験者層を対象とする場合には、ポイント数が高くなるように算定すること。例えば、成人及び18歳未満を対象とする場合には、小児として算定する。</t>
    <phoneticPr fontId="2"/>
  </si>
  <si>
    <t>経過観察</t>
    <phoneticPr fontId="2"/>
  </si>
  <si>
    <t>臨床性能試験の実施に当たり、経過観察が課されている場合、その課された人数。</t>
    <phoneticPr fontId="2"/>
  </si>
  <si>
    <t>臨床性能試験研究経費 算出額</t>
    <phoneticPr fontId="2"/>
  </si>
  <si>
    <t>合計ポイント数×6,000円</t>
    <phoneticPr fontId="2"/>
  </si>
  <si>
    <t>治験経費2</t>
    <rPh sb="0" eb="2">
      <t>チケン</t>
    </rPh>
    <phoneticPr fontId="2"/>
  </si>
  <si>
    <t>整理番号</t>
    <rPh sb="0" eb="2">
      <t>セイリ</t>
    </rPh>
    <rPh sb="2" eb="4">
      <t>バンゴウ</t>
    </rPh>
    <phoneticPr fontId="2"/>
  </si>
  <si>
    <t>C：体外診断用医薬品</t>
    <rPh sb="2" eb="10">
      <t>タイガイシンダンヨウイヤクヒン</t>
    </rPh>
    <phoneticPr fontId="2"/>
  </si>
  <si>
    <t>20xx/xx/xx</t>
    <phoneticPr fontId="2"/>
  </si>
  <si>
    <t>治験等受託研究（体外診断用医薬品）に係る経費算出基準</t>
    <rPh sb="0" eb="2">
      <t>チケン</t>
    </rPh>
    <rPh sb="2" eb="3">
      <t>トウ</t>
    </rPh>
    <rPh sb="3" eb="5">
      <t>ジュタク</t>
    </rPh>
    <rPh sb="5" eb="7">
      <t>ケンキュウ</t>
    </rPh>
    <rPh sb="8" eb="16">
      <t>タイガイシンダンヨウイヤクヒン</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</si>
  <si>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</si>
  <si>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</si>
  <si>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</si>
  <si>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</si>
  <si>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</si>
  <si>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</si>
  <si>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</si>
  <si>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</si>
  <si>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</si>
  <si>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</si>
  <si>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</si>
  <si>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</si>
  <si>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</si>
  <si>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</si>
  <si>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</si>
  <si>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</si>
  <si>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</si>
  <si>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</si>
  <si>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</si>
  <si>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</si>
  <si>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</si>
  <si>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</si>
  <si>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</si>
  <si>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</si>
  <si>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</si>
  <si>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【症例経費】</t>
    <rPh sb="1" eb="5">
      <t>ショウレイケイヒ</t>
    </rPh>
    <phoneticPr fontId="2"/>
  </si>
  <si>
    <t>　（３）臨床試験研究経費</t>
    <phoneticPr fontId="2"/>
  </si>
  <si>
    <t>（別紙３：臨床性能試験研究経費ポイント算出表 ／ 別紙４：相関及び性能試験研究経費ポイント算出表）</t>
    <phoneticPr fontId="2"/>
  </si>
  <si>
    <t>ポイント</t>
    <phoneticPr fontId="2"/>
  </si>
  <si>
    <t>　（４）人件費</t>
    <phoneticPr fontId="2"/>
  </si>
  <si>
    <t>【間接経費】</t>
    <rPh sb="1" eb="3">
      <t>カンセツ</t>
    </rPh>
    <rPh sb="3" eb="5">
      <t>ケイヒ</t>
    </rPh>
    <phoneticPr fontId="2"/>
  </si>
  <si>
    <t>　（５）治験事務局管理費</t>
    <phoneticPr fontId="2"/>
  </si>
  <si>
    <t>上記経費〔　（１）～（４）　〕の合計金額の</t>
    <phoneticPr fontId="2"/>
  </si>
  <si>
    <t>　（６）施設管理費</t>
    <phoneticPr fontId="2"/>
  </si>
  <si>
    <t>上記経費〔　（１）～（５）　〕の合計金額の</t>
    <phoneticPr fontId="2"/>
  </si>
  <si>
    <t>【研究費総合計】</t>
    <phoneticPr fontId="2"/>
  </si>
  <si>
    <t>上記経費〔　（１）～（６）　〕の合計金額</t>
    <phoneticPr fontId="2"/>
  </si>
  <si>
    <t>「国立研究開発法人国立国際医療研究センター病院 治験等受託研究費算定要領」に基づき算定したことを確認しました。</t>
    <phoneticPr fontId="2"/>
  </si>
  <si>
    <t>治験依頼者：</t>
    <phoneticPr fontId="2"/>
  </si>
  <si>
    <t>（会社名）</t>
    <rPh sb="1" eb="4">
      <t>カイシャメイ</t>
    </rPh>
    <phoneticPr fontId="2"/>
  </si>
  <si>
    <t>（代表者職名）</t>
    <rPh sb="1" eb="4">
      <t>ダイヒョウシャ</t>
    </rPh>
    <rPh sb="4" eb="6">
      <t>ショクメイ</t>
    </rPh>
    <phoneticPr fontId="2"/>
  </si>
  <si>
    <t>（代表者氏名）</t>
    <rPh sb="1" eb="4">
      <t>ダイヒョウシャ</t>
    </rPh>
    <rPh sb="4" eb="6">
      <t>シメイ</t>
    </rPh>
    <phoneticPr fontId="2"/>
  </si>
  <si>
    <t>印</t>
    <phoneticPr fontId="2"/>
  </si>
  <si>
    <t>治験責任医師：国立研究開発法人国立国際医療研究センター病院</t>
    <phoneticPr fontId="2"/>
  </si>
  <si>
    <t>（所属）</t>
    <rPh sb="1" eb="3">
      <t>ショゾク</t>
    </rPh>
    <phoneticPr fontId="2"/>
  </si>
  <si>
    <t>（氏名）</t>
    <rPh sb="1" eb="3">
      <t>シメイ</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</si>
  <si>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</si>
  <si>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別紙３</t>
    <phoneticPr fontId="2"/>
  </si>
  <si>
    <t>臨床性能試験研究経費　ポイント算出表</t>
    <phoneticPr fontId="5"/>
  </si>
  <si>
    <t>契約内容</t>
    <rPh sb="0" eb="4">
      <t>ケイヤクナイヨウ</t>
    </rPh>
    <phoneticPr fontId="2"/>
  </si>
  <si>
    <t>個々の体外診断用医薬品の「臨床性能試験（測定項目が新しい品目に係る臨床性能試験のデータを収集する試験をいう。）」について、
要素毎に該当するポイントを求め、そのポイントを合計したものをその試験のポイント数とする。</t>
    <phoneticPr fontId="2"/>
  </si>
  <si>
    <t>要素</t>
    <rPh sb="0" eb="2">
      <t>ヨウソ</t>
    </rPh>
    <phoneticPr fontId="5"/>
  </si>
  <si>
    <t>ウエイト</t>
    <phoneticPr fontId="5"/>
  </si>
  <si>
    <t>ポイント</t>
    <phoneticPr fontId="5"/>
  </si>
  <si>
    <t>Ⅰ</t>
    <phoneticPr fontId="5"/>
  </si>
  <si>
    <t>Ⅱ</t>
    <phoneticPr fontId="5"/>
  </si>
  <si>
    <t>Ⅲ</t>
    <phoneticPr fontId="5"/>
  </si>
  <si>
    <t>Ⅳ</t>
    <phoneticPr fontId="5"/>
  </si>
  <si>
    <t>ポイント数</t>
    <rPh sb="4" eb="5">
      <t>スウ</t>
    </rPh>
    <phoneticPr fontId="5"/>
  </si>
  <si>
    <t>（ウエイト×</t>
    <phoneticPr fontId="2"/>
  </si>
  <si>
    <t>）</t>
    <phoneticPr fontId="2"/>
  </si>
  <si>
    <t>A</t>
    <phoneticPr fontId="5"/>
  </si>
  <si>
    <t>検体数</t>
    <phoneticPr fontId="2"/>
  </si>
  <si>
    <t>７５以下</t>
    <phoneticPr fontId="2"/>
  </si>
  <si>
    <t>７６～１５０</t>
    <phoneticPr fontId="2"/>
  </si>
  <si>
    <t>１５１以上</t>
    <phoneticPr fontId="2"/>
  </si>
  <si>
    <t>B</t>
    <phoneticPr fontId="5"/>
  </si>
  <si>
    <t>×人数（</t>
    <phoneticPr fontId="2"/>
  </si>
  <si>
    <t>人）</t>
    <phoneticPr fontId="2"/>
  </si>
  <si>
    <t>C</t>
    <phoneticPr fontId="5"/>
  </si>
  <si>
    <t>検体採取の
難易度</t>
    <phoneticPr fontId="2"/>
  </si>
  <si>
    <t>尿、糞便、唾液、
喀痰、毛髪、
涙液、汗</t>
    <phoneticPr fontId="2"/>
  </si>
  <si>
    <t>血液、分泌物、
精液、粘液、
乳汁、滑液</t>
    <phoneticPr fontId="2"/>
  </si>
  <si>
    <t>胃液、腸液</t>
    <phoneticPr fontId="2"/>
  </si>
  <si>
    <t>髄液、羊水、
組織、胸水、
腹水、腫瘍、
内容物</t>
    <phoneticPr fontId="2"/>
  </si>
  <si>
    <t>D</t>
    <phoneticPr fontId="5"/>
  </si>
  <si>
    <t>成人</t>
    <phoneticPr fontId="2"/>
  </si>
  <si>
    <t>小児</t>
    <phoneticPr fontId="2"/>
  </si>
  <si>
    <t>新生児</t>
    <phoneticPr fontId="2"/>
  </si>
  <si>
    <t>E</t>
    <phoneticPr fontId="2"/>
  </si>
  <si>
    <t>検体収集の
難易度</t>
    <phoneticPr fontId="2"/>
  </si>
  <si>
    <t>希少疾患以外</t>
    <phoneticPr fontId="2"/>
  </si>
  <si>
    <t>希少疾患対象</t>
    <phoneticPr fontId="2"/>
  </si>
  <si>
    <t>F</t>
    <phoneticPr fontId="5"/>
  </si>
  <si>
    <t>人×1/5）</t>
    <phoneticPr fontId="2"/>
  </si>
  <si>
    <t>G</t>
    <phoneticPr fontId="5"/>
  </si>
  <si>
    <t>測定方法</t>
    <phoneticPr fontId="2"/>
  </si>
  <si>
    <t>自動分析法</t>
    <phoneticPr fontId="2"/>
  </si>
  <si>
    <t>用手法</t>
    <phoneticPr fontId="2"/>
  </si>
  <si>
    <t>H</t>
    <phoneticPr fontId="5"/>
  </si>
  <si>
    <t>承認申請に
使用される
文書等の作成</t>
    <phoneticPr fontId="2"/>
  </si>
  <si>
    <t>有</t>
    <phoneticPr fontId="2"/>
  </si>
  <si>
    <t>合計ポイント数</t>
    <phoneticPr fontId="2"/>
  </si>
  <si>
    <t>別紙４</t>
    <phoneticPr fontId="2"/>
  </si>
  <si>
    <t>相関及び性能試験研究経費　ポイント算出表</t>
    <phoneticPr fontId="5"/>
  </si>
  <si>
    <t>個々の体外診断用医薬品の「相関及び性能試験（測定項目が新しい品目以外の品目に係る既承認医薬品等との相関性に関する
データを収集するものをいう。）」について、要素毎に該当するポイントを求め、そのポイントを合計したものをその試験のポイント数とする。</t>
    <phoneticPr fontId="2"/>
  </si>
  <si>
    <t>50以下</t>
    <phoneticPr fontId="2"/>
  </si>
  <si>
    <t>51～100以下</t>
    <phoneticPr fontId="2"/>
  </si>
  <si>
    <t>101～300以下</t>
    <phoneticPr fontId="2"/>
  </si>
  <si>
    <t>301以上</t>
    <phoneticPr fontId="2"/>
  </si>
  <si>
    <t>D</t>
    <phoneticPr fontId="2"/>
  </si>
  <si>
    <t>E</t>
    <phoneticPr fontId="5"/>
  </si>
  <si>
    <t>★更新履歴</t>
    <rPh sb="1" eb="3">
      <t>コウシン</t>
    </rPh>
    <rPh sb="3" eb="5">
      <t>リレキ</t>
    </rPh>
    <phoneticPr fontId="2"/>
  </si>
  <si>
    <t>パターン１：新規／実施（初回申請時）</t>
    <phoneticPr fontId="2"/>
  </si>
  <si>
    <t>契約区分／契約内容</t>
  </si>
  <si>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</si>
  <si>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</si>
  <si>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</si>
  <si>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</si>
  <si>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新規／実施</t>
  </si>
  <si>
    <t>委託料②×【間接経費】</t>
  </si>
  <si>
    <t>【固定経費】×【間接経費】</t>
  </si>
  <si>
    <t>─</t>
  </si>
  <si>
    <t>【症例経費】×【間接経費】</t>
  </si>
  <si>
    <t>【固定経費】継続費用：継続審査（書式11）時請求</t>
  </si>
  <si>
    <t>変更／症例数追加</t>
  </si>
  <si>
    <t>変更／期間延長</t>
  </si>
  <si>
    <t>変更／経費追加</t>
  </si>
  <si>
    <t>例1：PDまで継続投与する抗がん剤試験で、想定される投与期間（中央値）を超える場合の症例経費</t>
  </si>
  <si>
    <t>例2：サブスタディのみで実施する検査に係る症例経費</t>
  </si>
  <si>
    <t>追加／経費追加</t>
  </si>
  <si>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</si>
  <si>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</si>
  <si>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</si>
  <si>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</si>
  <si>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</si>
  <si>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</si>
  <si>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</si>
  <si>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パターン2：変更／症例数追加（目標とする被験者数の追加）</t>
    <phoneticPr fontId="2"/>
  </si>
  <si>
    <t>「目標とする被験者数」欄は追加症例数を入力する</t>
    <phoneticPr fontId="2"/>
  </si>
  <si>
    <t>契約区分／契約内容</t>
    <rPh sb="0" eb="2">
      <t>ケイヤク</t>
    </rPh>
    <rPh sb="2" eb="4">
      <t>クブン</t>
    </rPh>
    <rPh sb="5" eb="9">
      <t>ケイヤクナイヨウ</t>
    </rPh>
    <phoneticPr fontId="2"/>
  </si>
  <si>
    <t>（謝金の1年分＋委託料①の1年分）×【間接経費】</t>
    <phoneticPr fontId="2"/>
  </si>
  <si>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</si>
  <si>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</si>
  <si>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</si>
  <si>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</si>
  <si>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</si>
  <si>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</si>
  <si>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</si>
  <si>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以下に該当する場合に入力
・固定経費及び症例経費の算出理由　※特記する必要がある場合
・人件費の算出根拠</t>
    <rPh sb="48" eb="52">
      <t>サンシュツコンキョ</t>
    </rPh>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</si>
  <si>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</si>
  <si>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</si>
  <si>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t>【症例経費】初期費用：契約時請求
※原契約を変更しない場合、承認後請求</t>
    <phoneticPr fontId="2"/>
  </si>
  <si>
    <t>【固定経費】終了時費用
：終了報告書提出時請求</t>
    <phoneticPr fontId="2"/>
  </si>
  <si>
    <t>※固定後、依頼者及び責任医師の押印が必要</t>
    <rPh sb="1" eb="3">
      <t>コテイ</t>
    </rPh>
    <rPh sb="3" eb="4">
      <t>ゴ</t>
    </rPh>
    <rPh sb="5" eb="8">
      <t>イライシャ</t>
    </rPh>
    <rPh sb="8" eb="9">
      <t>オヨ</t>
    </rPh>
    <rPh sb="10" eb="12">
      <t>セキニン</t>
    </rPh>
    <rPh sb="12" eb="14">
      <t>イシ</t>
    </rPh>
    <rPh sb="15" eb="17">
      <t>オウイン</t>
    </rPh>
    <rPh sb="18" eb="20">
      <t>ヒツヨウ</t>
    </rPh>
    <phoneticPr fontId="2"/>
  </si>
  <si>
    <t>パターン1・2・5：出来高費用として請求対象となる回数を入力
上記以外：「0」を入力</t>
    <rPh sb="31" eb="35">
      <t>ジョウキイガイ</t>
    </rPh>
    <phoneticPr fontId="2"/>
  </si>
  <si>
    <t>★注意事項：セルの色</t>
    <rPh sb="1" eb="5">
      <t>チュウイジコウ</t>
    </rPh>
    <rPh sb="9" eb="10">
      <t>イロ</t>
    </rPh>
    <phoneticPr fontId="2"/>
  </si>
  <si>
    <r>
      <t xml:space="preserve">シート「★算出・請求パターン」追加、シート「☆はじめにお読みください」の記載整備
</t>
    </r>
    <r>
      <rPr>
        <b/>
        <sz val="11"/>
        <color rgb="FFFF0000"/>
        <rFont val="ＭＳ Ｐゴシック"/>
        <family val="3"/>
        <charset val="128"/>
        <scheme val="minor"/>
      </rPr>
      <t>経費算出基準の【契約区分】及び【契約内容】を選択する際にご参照ください。</t>
    </r>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</si>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</sst>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
    <numFmt numFmtId="178" formatCode="0.0_ "/>
  </numFmts>
  <fonts count="2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u/>
      <sz val="9"/>
      <color theme="1"/>
      <name val="ＭＳ Ｐゴシック"/>
      <family val="3"/>
      <charset val="128"/>
    </font>
    <font>
      <sz val="9"/>
      <color theme="1"/>
      <name val="ＭＳ Ｐゴシック"/>
      <family val="3"/>
      <charset val="128"/>
      <scheme val="minor"/>
    </font>
    <font>
      <sz val="9"/>
      <color indexed="8"/>
      <name val="ＭＳ Ｐゴシック"/>
      <family val="3"/>
      <charset val="128"/>
    </font>
    <font>
      <b/>
      <sz val="11"/>
      <color theme="1"/>
      <name val="ＭＳ Ｐゴシック"/>
      <family val="3"/>
      <charset val="128"/>
      <scheme val="minor"/>
    </font>
    <font>
      <b/>
      <sz val="11"/>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154">
    <xf numFmtId="0" fontId="0" fillId="0" borderId="0" xfId="0">
      <alignment vertical="center"/>
    </xf>
    <xf numFmtId="0" fontId="10" fillId="0" borderId="0" xfId="0" applyFont="1">
      <alignment vertical="center"/>
    </xf>
    <xf numFmtId="0" fontId="3" fillId="0" borderId="0" xfId="2" applyAlignment="1">
      <alignment horizontal="center" vertical="center"/>
    </xf>
    <xf numFmtId="0" fontId="0" fillId="0" borderId="0" xfId="0" applyAlignment="1">
      <alignment vertical="top"/>
    </xf>
    <xf numFmtId="0" fontId="0" fillId="0" borderId="0" xfId="0" applyAlignment="1">
      <alignment horizontal="center"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5" fillId="0" borderId="0" xfId="2" applyFont="1" applyAlignment="1">
      <alignment horizontal="left" vertical="center" wrapText="1"/>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3" fillId="0" borderId="4" xfId="2" applyBorder="1" applyAlignment="1">
      <alignment horizontal="center" vertical="center"/>
    </xf>
    <xf numFmtId="0" fontId="7" fillId="0" borderId="2" xfId="2" applyFont="1" applyBorder="1" applyAlignment="1">
      <alignment vertical="center" textRotation="255"/>
    </xf>
    <xf numFmtId="0" fontId="3" fillId="0" borderId="2" xfId="2" applyBorder="1" applyAlignment="1">
      <alignment horizontal="right" vertical="center"/>
    </xf>
    <xf numFmtId="0" fontId="3" fillId="0" borderId="2" xfId="2" applyBorder="1" applyAlignment="1">
      <alignment horizontal="center" vertical="center"/>
    </xf>
    <xf numFmtId="0" fontId="3" fillId="0" borderId="4" xfId="2" applyBorder="1" applyAlignment="1">
      <alignment horizontal="right" vertical="center"/>
    </xf>
    <xf numFmtId="0" fontId="3" fillId="0" borderId="5" xfId="2" applyBorder="1" applyAlignment="1">
      <alignment horizontal="center" vertical="center"/>
    </xf>
    <xf numFmtId="0" fontId="3" fillId="0" borderId="3" xfId="2" applyBorder="1" applyAlignment="1">
      <alignment horizontal="center" vertical="center"/>
    </xf>
    <xf numFmtId="0" fontId="8"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3" fillId="2" borderId="3" xfId="2" applyFill="1" applyBorder="1" applyAlignment="1">
      <alignment horizontal="center" vertical="center"/>
    </xf>
    <xf numFmtId="0" fontId="7" fillId="0" borderId="0" xfId="2" applyFont="1" applyAlignment="1">
      <alignment horizontal="left" vertical="center" wrapText="1"/>
    </xf>
    <xf numFmtId="0" fontId="3" fillId="0" borderId="11" xfId="2" applyBorder="1" applyAlignment="1">
      <alignment horizontal="center" vertical="center"/>
    </xf>
    <xf numFmtId="0" fontId="7" fillId="0" borderId="14" xfId="2" applyFont="1" applyBorder="1" applyAlignment="1">
      <alignment horizontal="left" vertical="center" wrapText="1"/>
    </xf>
    <xf numFmtId="0" fontId="7" fillId="0" borderId="0" xfId="2" applyFont="1" applyAlignment="1">
      <alignment horizontal="left" vertical="center"/>
    </xf>
    <xf numFmtId="0" fontId="10" fillId="3" borderId="3" xfId="2" applyFont="1" applyFill="1" applyBorder="1" applyAlignment="1">
      <alignment horizontal="center" vertical="center"/>
    </xf>
    <xf numFmtId="38" fontId="10" fillId="0" borderId="0" xfId="1" applyFont="1" applyFill="1" applyBorder="1" applyAlignment="1" applyProtection="1">
      <alignment vertical="center"/>
    </xf>
    <xf numFmtId="0" fontId="10" fillId="0" borderId="0" xfId="0" applyFont="1" applyAlignment="1"/>
    <xf numFmtId="0" fontId="3" fillId="0" borderId="0" xfId="2" applyAlignment="1">
      <alignment vertical="center"/>
    </xf>
    <xf numFmtId="0" fontId="10" fillId="0" borderId="0" xfId="0" applyFont="1" applyAlignment="1">
      <alignment vertical="top" wrapText="1"/>
    </xf>
    <xf numFmtId="0" fontId="10" fillId="0" borderId="18" xfId="0" applyFont="1" applyBorder="1" applyAlignment="1">
      <alignment horizontal="center" vertical="center"/>
    </xf>
    <xf numFmtId="0" fontId="3" fillId="0" borderId="0" xfId="2" applyAlignment="1">
      <alignment horizontal="lef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16" fillId="0" borderId="0" xfId="0" applyFont="1">
      <alignment vertical="center"/>
    </xf>
    <xf numFmtId="0" fontId="15" fillId="0" borderId="0" xfId="0" applyFont="1">
      <alignment vertical="center"/>
    </xf>
    <xf numFmtId="0" fontId="10" fillId="3" borderId="1" xfId="0" applyFont="1" applyFill="1" applyBorder="1" applyAlignment="1">
      <alignment horizontal="center" vertical="center"/>
    </xf>
    <xf numFmtId="0" fontId="16" fillId="3" borderId="1" xfId="0" applyFont="1" applyFill="1" applyBorder="1">
      <alignment vertical="center"/>
    </xf>
    <xf numFmtId="178" fontId="10" fillId="0" borderId="0" xfId="0" applyNumberFormat="1" applyFont="1">
      <alignment vertical="center"/>
    </xf>
    <xf numFmtId="9" fontId="10" fillId="0" borderId="0" xfId="0" applyNumberFormat="1" applyFont="1">
      <alignment vertical="center"/>
    </xf>
    <xf numFmtId="177" fontId="10" fillId="0" borderId="0" xfId="0" applyNumberFormat="1" applyFont="1">
      <alignment vertical="center"/>
    </xf>
    <xf numFmtId="9" fontId="10" fillId="3" borderId="0" xfId="0" applyNumberFormat="1" applyFont="1" applyFill="1">
      <alignment vertical="center"/>
    </xf>
    <xf numFmtId="0" fontId="15" fillId="0" borderId="0" xfId="0" applyFont="1" applyAlignment="1">
      <alignment horizontal="left" vertical="center"/>
    </xf>
    <xf numFmtId="0" fontId="10" fillId="4" borderId="0" xfId="0" applyFont="1" applyFill="1" applyAlignment="1" applyProtection="1">
      <alignment horizontal="center" vertical="center"/>
      <protection locked="0"/>
    </xf>
    <xf numFmtId="0" fontId="8" fillId="4" borderId="3" xfId="2" applyFont="1" applyFill="1" applyBorder="1" applyAlignment="1" applyProtection="1">
      <alignment horizontal="center" vertical="center" wrapText="1"/>
      <protection locked="0"/>
    </xf>
    <xf numFmtId="14" fontId="10"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14" fontId="0" fillId="0" borderId="3" xfId="0" applyNumberFormat="1" applyBorder="1">
      <alignment vertical="center"/>
    </xf>
    <xf numFmtId="14" fontId="0" fillId="0" borderId="0" xfId="0" applyNumberFormat="1">
      <alignment vertical="center"/>
    </xf>
    <xf numFmtId="0" fontId="1" fillId="0" borderId="0" xfId="3">
      <alignment vertical="center"/>
    </xf>
    <xf numFmtId="0" fontId="1" fillId="0" borderId="3" xfId="3" applyBorder="1">
      <alignment vertical="center"/>
    </xf>
    <xf numFmtId="0" fontId="1" fillId="0" borderId="4" xfId="3" applyBorder="1">
      <alignment vertical="center"/>
    </xf>
    <xf numFmtId="0" fontId="1" fillId="0" borderId="22" xfId="3" applyBorder="1">
      <alignment vertical="center"/>
    </xf>
    <xf numFmtId="0" fontId="1" fillId="0" borderId="23" xfId="3" applyBorder="1">
      <alignment vertical="center"/>
    </xf>
    <xf numFmtId="0" fontId="1" fillId="0" borderId="4" xfId="3" applyBorder="1" applyAlignment="1">
      <alignment horizontal="left" vertical="center"/>
    </xf>
    <xf numFmtId="0" fontId="1" fillId="0" borderId="0" xfId="3" applyBorder="1">
      <alignment vertical="center"/>
    </xf>
    <xf numFmtId="0" fontId="1" fillId="0" borderId="0" xfId="3" applyBorder="1" applyAlignment="1">
      <alignment horizontal="left" vertical="center"/>
    </xf>
    <xf numFmtId="0" fontId="20" fillId="0" borderId="0" xfId="3" applyFont="1">
      <alignment vertical="center"/>
    </xf>
    <xf numFmtId="0" fontId="0" fillId="0" borderId="22" xfId="3" applyFont="1" applyBorder="1">
      <alignment vertical="center"/>
    </xf>
    <xf numFmtId="0" fontId="21" fillId="0" borderId="0" xfId="0" applyFont="1" applyAlignment="1">
      <alignment vertical="center" wrapText="1"/>
    </xf>
    <xf numFmtId="0" fontId="21" fillId="0" borderId="0" xfId="0" applyFont="1">
      <alignment vertical="center"/>
    </xf>
    <xf numFmtId="0" fontId="20" fillId="5" borderId="3" xfId="0" applyFont="1" applyFill="1" applyBorder="1">
      <alignment vertical="center"/>
    </xf>
    <xf numFmtId="0" fontId="20" fillId="5" borderId="3" xfId="0" applyFont="1" applyFill="1" applyBorder="1" applyAlignment="1">
      <alignment vertical="center" wrapText="1"/>
    </xf>
    <xf numFmtId="0" fontId="22" fillId="0" borderId="0" xfId="3" applyFont="1" applyBorder="1">
      <alignment vertical="center"/>
    </xf>
    <xf numFmtId="0" fontId="22" fillId="0" borderId="0" xfId="3" applyFont="1">
      <alignment vertical="center"/>
    </xf>
    <xf numFmtId="0" fontId="23" fillId="0" borderId="0" xfId="3" applyFont="1">
      <alignment vertical="center"/>
    </xf>
    <xf numFmtId="0" fontId="1" fillId="5" borderId="3" xfId="3" applyFill="1" applyBorder="1" applyAlignment="1">
      <alignment horizontal="center" vertical="center"/>
    </xf>
    <xf numFmtId="0" fontId="1" fillId="5" borderId="3" xfId="3" applyFill="1" applyBorder="1" applyAlignment="1">
      <alignment horizontal="center" vertical="center" wrapText="1"/>
    </xf>
    <xf numFmtId="0" fontId="0" fillId="5" borderId="3" xfId="3" applyFont="1" applyFill="1" applyBorder="1" applyAlignment="1">
      <alignment horizontal="center" vertical="center" wrapText="1"/>
    </xf>
    <xf numFmtId="0" fontId="21" fillId="5" borderId="3" xfId="0" applyFont="1" applyFill="1" applyBorder="1" applyAlignment="1">
      <alignment vertical="center" wrapText="1"/>
    </xf>
    <xf numFmtId="0" fontId="21" fillId="4" borderId="3" xfId="0" applyFont="1" applyFill="1" applyBorder="1" applyAlignment="1">
      <alignment horizontal="center" vertical="center"/>
    </xf>
    <xf numFmtId="0" fontId="21" fillId="3" borderId="3" xfId="0" applyFont="1" applyFill="1" applyBorder="1" applyAlignment="1">
      <alignment horizontal="center" vertical="center"/>
    </xf>
    <xf numFmtId="0" fontId="3" fillId="0" borderId="4" xfId="2"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14" fontId="3" fillId="4" borderId="4" xfId="2" applyNumberFormat="1" applyFill="1" applyBorder="1" applyAlignment="1" applyProtection="1">
      <alignment horizontal="center" vertical="center" wrapText="1"/>
      <protection locked="0"/>
    </xf>
    <xf numFmtId="14" fontId="10" fillId="4" borderId="2" xfId="0" applyNumberFormat="1" applyFont="1" applyFill="1" applyBorder="1" applyAlignment="1" applyProtection="1">
      <alignment horizontal="center" vertical="center"/>
      <protection locked="0"/>
    </xf>
    <xf numFmtId="14" fontId="10" fillId="4" borderId="5" xfId="0" applyNumberFormat="1" applyFont="1" applyFill="1" applyBorder="1" applyAlignment="1" applyProtection="1">
      <alignment horizontal="center" vertical="center"/>
      <protection locked="0"/>
    </xf>
    <xf numFmtId="0" fontId="10" fillId="0" borderId="4" xfId="0" applyFont="1" applyBorder="1" applyAlignment="1">
      <alignment horizontal="center"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9" fillId="4" borderId="4" xfId="2" applyFont="1" applyFill="1" applyBorder="1" applyAlignment="1" applyProtection="1">
      <alignment horizontal="left" vertical="center" wrapText="1"/>
      <protection locked="0"/>
    </xf>
    <xf numFmtId="0" fontId="15" fillId="4" borderId="2" xfId="0" applyFont="1" applyFill="1" applyBorder="1" applyAlignment="1" applyProtection="1">
      <alignment vertical="center"/>
      <protection locked="0"/>
    </xf>
    <xf numFmtId="0" fontId="15" fillId="4" borderId="5" xfId="0" applyFont="1" applyFill="1" applyBorder="1" applyAlignment="1" applyProtection="1">
      <alignment vertical="center"/>
      <protection locked="0"/>
    </xf>
    <xf numFmtId="0" fontId="9" fillId="0" borderId="3" xfId="2" applyFont="1" applyBorder="1" applyAlignment="1">
      <alignment horizontal="center" vertical="center" wrapText="1"/>
    </xf>
    <xf numFmtId="0" fontId="3" fillId="4" borderId="3" xfId="2"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4" borderId="3" xfId="2" applyNumberFormat="1" applyFill="1" applyBorder="1" applyAlignment="1" applyProtection="1">
      <alignment horizontal="center" vertical="center"/>
      <protection locked="0"/>
    </xf>
    <xf numFmtId="14" fontId="10" fillId="4" borderId="4" xfId="0" applyNumberFormat="1" applyFont="1" applyFill="1" applyBorder="1" applyAlignment="1" applyProtection="1">
      <alignment horizontal="center" vertical="center"/>
      <protection locked="0"/>
    </xf>
    <xf numFmtId="0" fontId="3" fillId="4" borderId="16" xfId="2" applyFill="1" applyBorder="1" applyAlignment="1" applyProtection="1">
      <alignment horizontal="center" vertical="center"/>
      <protection locked="0"/>
    </xf>
    <xf numFmtId="0" fontId="10" fillId="4" borderId="17" xfId="0" applyFont="1" applyFill="1" applyBorder="1" applyAlignment="1" applyProtection="1">
      <alignment horizontal="center" vertical="center"/>
      <protection locked="0"/>
    </xf>
    <xf numFmtId="0" fontId="3" fillId="0" borderId="12" xfId="2" applyBorder="1" applyAlignment="1">
      <alignment horizontal="center" vertical="center" wrapText="1"/>
    </xf>
    <xf numFmtId="0" fontId="9" fillId="0" borderId="9" xfId="2"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38" fontId="10" fillId="3" borderId="1" xfId="1" applyFont="1" applyFill="1" applyBorder="1" applyAlignment="1" applyProtection="1">
      <alignment horizontal="center" vertical="center"/>
    </xf>
    <xf numFmtId="0" fontId="9" fillId="0" borderId="15" xfId="2" applyFont="1" applyBorder="1" applyAlignment="1">
      <alignment horizontal="center" vertical="center" wrapText="1"/>
    </xf>
    <xf numFmtId="0" fontId="9" fillId="0" borderId="15" xfId="2" applyFont="1" applyBorder="1" applyAlignment="1">
      <alignment horizontal="center" vertical="center"/>
    </xf>
    <xf numFmtId="0" fontId="10" fillId="0" borderId="3" xfId="0" applyFont="1" applyBorder="1" applyAlignment="1">
      <alignment horizontal="center" vertical="center"/>
    </xf>
    <xf numFmtId="0" fontId="10" fillId="0" borderId="0" xfId="0" applyFont="1" applyAlignment="1">
      <alignment horizontal="center" vertical="center"/>
    </xf>
    <xf numFmtId="38" fontId="10" fillId="3" borderId="1" xfId="1" applyFont="1" applyFill="1" applyBorder="1" applyAlignment="1" applyProtection="1">
      <alignment vertical="center"/>
    </xf>
    <xf numFmtId="176" fontId="10" fillId="3" borderId="1" xfId="0" applyNumberFormat="1" applyFont="1" applyFill="1" applyBorder="1" applyAlignment="1">
      <alignment horizontal="center" vertical="center"/>
    </xf>
    <xf numFmtId="0" fontId="15" fillId="0" borderId="0" xfId="0" applyFont="1" applyAlignment="1">
      <alignment vertical="center" wrapText="1"/>
    </xf>
    <xf numFmtId="0" fontId="16" fillId="4" borderId="0" xfId="0" applyFont="1" applyFill="1" applyAlignment="1" applyProtection="1">
      <alignment horizontal="left" vertical="center" shrinkToFit="1"/>
      <protection locked="0"/>
    </xf>
    <xf numFmtId="0" fontId="10" fillId="3" borderId="1" xfId="0" applyFont="1" applyFill="1" applyBorder="1" applyAlignment="1">
      <alignment horizontal="center" vertical="center"/>
    </xf>
    <xf numFmtId="0" fontId="10" fillId="0" borderId="0" xfId="0" applyFont="1" applyAlignment="1">
      <alignment vertical="top" wrapText="1"/>
    </xf>
    <xf numFmtId="38" fontId="10" fillId="4" borderId="1" xfId="0" applyNumberFormat="1" applyFont="1" applyFill="1" applyBorder="1" applyAlignment="1" applyProtection="1">
      <alignment vertical="center"/>
      <protection locked="0"/>
    </xf>
    <xf numFmtId="0" fontId="10" fillId="4" borderId="1" xfId="0" applyFont="1" applyFill="1" applyBorder="1" applyAlignment="1" applyProtection="1">
      <alignment vertical="center"/>
      <protection locked="0"/>
    </xf>
    <xf numFmtId="14" fontId="10" fillId="0" borderId="3" xfId="0" applyNumberFormat="1" applyFont="1" applyBorder="1" applyAlignment="1" applyProtection="1">
      <alignment horizontal="center" vertical="center"/>
      <protection locked="0"/>
    </xf>
    <xf numFmtId="14" fontId="10" fillId="4" borderId="3" xfId="0" applyNumberFormat="1" applyFont="1" applyFill="1" applyBorder="1" applyAlignment="1" applyProtection="1">
      <alignment horizontal="center" vertical="center"/>
      <protection locked="0"/>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19" fillId="0" borderId="4" xfId="2" applyFont="1" applyBorder="1" applyAlignment="1">
      <alignment horizontal="center" vertical="center" wrapText="1"/>
    </xf>
    <xf numFmtId="0" fontId="19" fillId="0" borderId="2" xfId="2" applyFont="1" applyBorder="1" applyAlignment="1">
      <alignment horizontal="center" vertical="center" wrapText="1"/>
    </xf>
    <xf numFmtId="0" fontId="19" fillId="0" borderId="5" xfId="2" applyFont="1" applyBorder="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4" fillId="0" borderId="0" xfId="2" applyFont="1" applyAlignment="1">
      <alignment horizontal="center" vertical="center" wrapText="1"/>
    </xf>
    <xf numFmtId="0" fontId="9" fillId="0" borderId="3" xfId="2" applyFont="1" applyBorder="1" applyAlignment="1">
      <alignment horizontal="left" vertical="center" wrapText="1"/>
    </xf>
    <xf numFmtId="0" fontId="10" fillId="0" borderId="4" xfId="0" applyFont="1" applyBorder="1" applyAlignment="1">
      <alignment horizontal="center" vertical="center"/>
    </xf>
    <xf numFmtId="14" fontId="10" fillId="0" borderId="3" xfId="0" applyNumberFormat="1" applyFont="1" applyBorder="1" applyAlignment="1">
      <alignment horizontal="center" vertical="center"/>
    </xf>
    <xf numFmtId="0" fontId="5" fillId="0" borderId="3" xfId="2" applyFont="1" applyBorder="1" applyAlignment="1">
      <alignment horizontal="center" vertical="center" wrapText="1"/>
    </xf>
    <xf numFmtId="0" fontId="9" fillId="0" borderId="0" xfId="2" applyFont="1" applyAlignment="1">
      <alignment horizontal="center" vertical="center" wrapText="1"/>
    </xf>
    <xf numFmtId="0" fontId="18" fillId="0" borderId="0" xfId="0" applyFont="1" applyAlignment="1">
      <alignment horizontal="center" vertical="center" wrapText="1"/>
    </xf>
    <xf numFmtId="0" fontId="3" fillId="0" borderId="7"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7" fillId="0" borderId="3" xfId="2" applyFont="1" applyBorder="1" applyAlignment="1">
      <alignment horizontal="center" vertical="center" textRotation="255"/>
    </xf>
    <xf numFmtId="0" fontId="3" fillId="0" borderId="6" xfId="2" applyBorder="1" applyAlignment="1">
      <alignment horizontal="center" vertical="center"/>
    </xf>
    <xf numFmtId="0" fontId="3" fillId="0" borderId="8" xfId="2" applyBorder="1" applyAlignment="1">
      <alignment horizontal="center" vertical="center"/>
    </xf>
  </cellXfs>
  <cellStyles count="4">
    <cellStyle name="桁区切り" xfId="1" builtinId="6"/>
    <cellStyle name="標準" xfId="0" builtinId="0"/>
    <cellStyle name="標準 2" xfId="2" xr:uid="{00000000-0005-0000-0000-000002000000}"/>
    <cellStyle name="標準 3" xfId="3" xr:uid="{FA95A00C-81F7-4660-A882-10B72E841DCD}"/>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65603-6C82-4AB1-BA0E-C4B5B4D5BD85}">
  <dimension ref="A1:B32"/>
  <sheetViews>
    <sheetView tabSelected="1" zoomScaleNormal="100" zoomScaleSheetLayoutView="100" workbookViewId="0">
      <pane ySplit="10" topLeftCell="A11" activePane="bottomLeft" state="frozen"/>
      <selection pane="bottomLeft" activeCell="A8" sqref="A8"/>
    </sheetView>
  </sheetViews>
  <sheetFormatPr defaultRowHeight="13.2"/>
  <cols>
    <col min="1" max="1" width="64.109375" customWidth="1"/>
    <col min="2" max="2" width="88.88671875" style="45" customWidth="1"/>
  </cols>
  <sheetData>
    <row r="1" spans="1:2">
      <c r="A1" t="s">
        <v>185</v>
      </c>
    </row>
    <row r="2" spans="1:2">
      <c r="A2" s="72" t="s">
        <v>172</v>
      </c>
      <c r="B2" s="61"/>
    </row>
    <row r="3" spans="1:2">
      <c r="A3" s="73" t="s">
        <v>173</v>
      </c>
      <c r="B3" s="61" t="s">
        <v>188</v>
      </c>
    </row>
    <row r="4" spans="1:2">
      <c r="A4" s="62" t="s">
        <v>0</v>
      </c>
    </row>
    <row r="6" spans="1:2">
      <c r="A6" t="s">
        <v>141</v>
      </c>
    </row>
    <row r="7" spans="1:2">
      <c r="A7" s="49">
        <v>44609</v>
      </c>
      <c r="B7" s="47" t="s">
        <v>174</v>
      </c>
    </row>
    <row r="8" spans="1:2" ht="26.4">
      <c r="A8" s="49">
        <v>44649</v>
      </c>
      <c r="B8" s="47" t="s">
        <v>186</v>
      </c>
    </row>
    <row r="9" spans="1:2">
      <c r="A9" s="50"/>
    </row>
    <row r="10" spans="1:2">
      <c r="A10" t="s">
        <v>187</v>
      </c>
    </row>
    <row r="11" spans="1:2">
      <c r="A11" s="63" t="s">
        <v>1</v>
      </c>
      <c r="B11" s="71" t="s">
        <v>183</v>
      </c>
    </row>
    <row r="12" spans="1:2">
      <c r="A12" s="48" t="s">
        <v>2</v>
      </c>
      <c r="B12" s="47" t="s">
        <v>3</v>
      </c>
    </row>
    <row r="13" spans="1:2">
      <c r="A13" s="48" t="s">
        <v>4</v>
      </c>
      <c r="B13" s="47" t="s">
        <v>5</v>
      </c>
    </row>
    <row r="14" spans="1:2">
      <c r="A14" s="48" t="s">
        <v>6</v>
      </c>
      <c r="B14" s="47" t="s">
        <v>7</v>
      </c>
    </row>
    <row r="15" spans="1:2">
      <c r="A15" s="48" t="s">
        <v>8</v>
      </c>
      <c r="B15" s="47" t="s">
        <v>9</v>
      </c>
    </row>
    <row r="16" spans="1:2">
      <c r="A16" s="48" t="s">
        <v>169</v>
      </c>
      <c r="B16" s="47" t="s">
        <v>171</v>
      </c>
    </row>
    <row r="17" spans="1:2" ht="26.4">
      <c r="A17" s="48" t="s">
        <v>10</v>
      </c>
      <c r="B17" s="47" t="s">
        <v>175</v>
      </c>
    </row>
    <row r="18" spans="1:2" ht="26.4">
      <c r="A18" s="48" t="s">
        <v>11</v>
      </c>
      <c r="B18" s="47" t="s">
        <v>176</v>
      </c>
    </row>
    <row r="19" spans="1:2" ht="52.8">
      <c r="A19" s="48" t="s">
        <v>12</v>
      </c>
      <c r="B19" s="47" t="s">
        <v>177</v>
      </c>
    </row>
    <row r="20" spans="1:2" ht="26.4">
      <c r="A20" s="48" t="s">
        <v>13</v>
      </c>
      <c r="B20" s="47" t="s">
        <v>184</v>
      </c>
    </row>
    <row r="21" spans="1:2" ht="39.6">
      <c r="A21" s="46" t="s">
        <v>14</v>
      </c>
      <c r="B21" s="47" t="s">
        <v>178</v>
      </c>
    </row>
    <row r="22" spans="1:2">
      <c r="A22" s="46" t="s">
        <v>15</v>
      </c>
      <c r="B22" s="47" t="s">
        <v>179</v>
      </c>
    </row>
    <row r="23" spans="1:2" ht="26.4">
      <c r="A23" s="46" t="s">
        <v>16</v>
      </c>
      <c r="B23" s="47" t="s">
        <v>180</v>
      </c>
    </row>
    <row r="24" spans="1:2">
      <c r="A24" s="46" t="s">
        <v>17</v>
      </c>
      <c r="B24" s="47" t="s">
        <v>18</v>
      </c>
    </row>
    <row r="25" spans="1:2">
      <c r="A25" s="46" t="s">
        <v>19</v>
      </c>
      <c r="B25" s="47" t="s">
        <v>20</v>
      </c>
    </row>
    <row r="26" spans="1:2">
      <c r="A26" s="46" t="s">
        <v>21</v>
      </c>
      <c r="B26" s="47" t="s">
        <v>22</v>
      </c>
    </row>
    <row r="27" spans="1:2">
      <c r="A27" s="63" t="s">
        <v>23</v>
      </c>
      <c r="B27" s="64"/>
    </row>
    <row r="28" spans="1:2">
      <c r="A28" s="46" t="s">
        <v>32</v>
      </c>
      <c r="B28" s="47" t="s">
        <v>33</v>
      </c>
    </row>
    <row r="29" spans="1:2">
      <c r="A29" s="46" t="s">
        <v>24</v>
      </c>
      <c r="B29" s="47" t="s">
        <v>25</v>
      </c>
    </row>
    <row r="30" spans="1:2">
      <c r="A30" s="46" t="s">
        <v>26</v>
      </c>
      <c r="B30" s="47" t="s">
        <v>27</v>
      </c>
    </row>
    <row r="31" spans="1:2" ht="39.6">
      <c r="A31" s="46" t="s">
        <v>28</v>
      </c>
      <c r="B31" s="47" t="s">
        <v>29</v>
      </c>
    </row>
    <row r="32" spans="1:2">
      <c r="A32" s="46" t="s">
        <v>30</v>
      </c>
      <c r="B32" s="47" t="s">
        <v>31</v>
      </c>
    </row>
  </sheetData>
  <phoneticPr fontId="2"/>
  <printOptions horizontalCentered="1"/>
  <pageMargins left="0.70866141732283472" right="0.70866141732283472" top="0.74803149606299213" bottom="0.74803149606299213" header="0.31496062992125984" footer="0.31496062992125984"/>
  <pageSetup paperSize="9" scale="87" orientation="landscape" r:id="rId1"/>
  <headerFooter>
    <oddHeader>&amp;C&amp;A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845FA-65BA-443F-9A0C-4FB8795712A3}">
  <sheetPr>
    <pageSetUpPr fitToPage="1"/>
  </sheetPr>
  <dimension ref="A1:F26"/>
  <sheetViews>
    <sheetView zoomScale="80" zoomScaleNormal="80" workbookViewId="0"/>
  </sheetViews>
  <sheetFormatPr defaultColWidth="8" defaultRowHeight="13.2"/>
  <cols>
    <col min="1" max="1" width="19.6640625" style="51" bestFit="1" customWidth="1"/>
    <col min="2" max="2" width="55.88671875" style="51" bestFit="1" customWidth="1"/>
    <col min="3" max="3" width="55.88671875" style="51" customWidth="1"/>
    <col min="4" max="4" width="24.109375" style="51" bestFit="1" customWidth="1"/>
    <col min="5" max="5" width="41.21875" style="51" customWidth="1"/>
    <col min="6" max="6" width="59.44140625" style="51" bestFit="1" customWidth="1"/>
    <col min="7" max="16384" width="8" style="51"/>
  </cols>
  <sheetData>
    <row r="1" spans="1:6">
      <c r="A1" s="59" t="s">
        <v>142</v>
      </c>
    </row>
    <row r="2" spans="1:6" ht="26.4">
      <c r="A2" s="68" t="s">
        <v>143</v>
      </c>
      <c r="B2" s="68" t="s">
        <v>144</v>
      </c>
      <c r="C2" s="69" t="s">
        <v>145</v>
      </c>
      <c r="D2" s="70" t="s">
        <v>182</v>
      </c>
      <c r="E2" s="68" t="s">
        <v>146</v>
      </c>
      <c r="F2" s="69" t="s">
        <v>147</v>
      </c>
    </row>
    <row r="3" spans="1:6" ht="27.6" customHeight="1">
      <c r="A3" s="52" t="s">
        <v>148</v>
      </c>
      <c r="B3" s="53" t="s">
        <v>150</v>
      </c>
      <c r="C3" s="54" t="s">
        <v>151</v>
      </c>
      <c r="D3" s="54" t="s">
        <v>151</v>
      </c>
      <c r="E3" s="55" t="s">
        <v>152</v>
      </c>
      <c r="F3" s="54" t="s">
        <v>151</v>
      </c>
    </row>
    <row r="5" spans="1:6">
      <c r="A5" s="59" t="s">
        <v>167</v>
      </c>
    </row>
    <row r="6" spans="1:6" ht="26.4">
      <c r="A6" s="68" t="s">
        <v>143</v>
      </c>
      <c r="B6" s="68" t="s">
        <v>144</v>
      </c>
      <c r="C6" s="69" t="s">
        <v>153</v>
      </c>
      <c r="D6" s="70" t="s">
        <v>182</v>
      </c>
      <c r="E6" s="70" t="s">
        <v>181</v>
      </c>
      <c r="F6" s="69" t="s">
        <v>147</v>
      </c>
    </row>
    <row r="7" spans="1:6" ht="27.6" customHeight="1">
      <c r="A7" s="52" t="s">
        <v>154</v>
      </c>
      <c r="B7" s="54" t="s">
        <v>151</v>
      </c>
      <c r="C7" s="54" t="s">
        <v>151</v>
      </c>
      <c r="D7" s="54" t="s">
        <v>151</v>
      </c>
      <c r="E7" s="55" t="s">
        <v>152</v>
      </c>
      <c r="F7" s="54" t="s">
        <v>151</v>
      </c>
    </row>
    <row r="8" spans="1:6">
      <c r="A8" s="65" t="s">
        <v>168</v>
      </c>
      <c r="B8" s="57"/>
      <c r="C8" s="57"/>
      <c r="D8" s="57"/>
      <c r="E8" s="57"/>
      <c r="F8" s="57"/>
    </row>
    <row r="10" spans="1:6">
      <c r="A10" s="59" t="s">
        <v>164</v>
      </c>
    </row>
    <row r="11" spans="1:6" ht="26.4">
      <c r="A11" s="68" t="s">
        <v>143</v>
      </c>
      <c r="B11" s="68" t="s">
        <v>144</v>
      </c>
      <c r="C11" s="69" t="s">
        <v>153</v>
      </c>
      <c r="D11" s="70" t="s">
        <v>182</v>
      </c>
      <c r="E11" s="68" t="s">
        <v>146</v>
      </c>
      <c r="F11" s="69" t="s">
        <v>147</v>
      </c>
    </row>
    <row r="12" spans="1:6" ht="27.6" customHeight="1">
      <c r="A12" s="53" t="s">
        <v>155</v>
      </c>
      <c r="B12" s="60" t="s">
        <v>170</v>
      </c>
      <c r="C12" s="54" t="s">
        <v>151</v>
      </c>
      <c r="D12" s="54" t="s">
        <v>151</v>
      </c>
      <c r="E12" s="54" t="s">
        <v>151</v>
      </c>
      <c r="F12" s="54" t="s">
        <v>151</v>
      </c>
    </row>
    <row r="13" spans="1:6">
      <c r="A13" s="66" t="s">
        <v>165</v>
      </c>
    </row>
    <row r="14" spans="1:6">
      <c r="A14" s="67" t="s">
        <v>166</v>
      </c>
    </row>
    <row r="16" spans="1:6">
      <c r="A16" s="59" t="s">
        <v>162</v>
      </c>
    </row>
    <row r="17" spans="1:6" ht="26.4">
      <c r="A17" s="68" t="s">
        <v>143</v>
      </c>
      <c r="B17" s="68" t="s">
        <v>144</v>
      </c>
      <c r="C17" s="69" t="s">
        <v>153</v>
      </c>
      <c r="D17" s="70" t="s">
        <v>182</v>
      </c>
      <c r="E17" s="68" t="s">
        <v>146</v>
      </c>
      <c r="F17" s="69" t="s">
        <v>147</v>
      </c>
    </row>
    <row r="18" spans="1:6" ht="27.6" customHeight="1">
      <c r="A18" s="52" t="s">
        <v>156</v>
      </c>
      <c r="B18" s="56" t="s">
        <v>149</v>
      </c>
      <c r="C18" s="54" t="s">
        <v>151</v>
      </c>
      <c r="D18" s="54" t="s">
        <v>151</v>
      </c>
      <c r="E18" s="54" t="s">
        <v>151</v>
      </c>
      <c r="F18" s="54" t="s">
        <v>151</v>
      </c>
    </row>
    <row r="19" spans="1:6">
      <c r="A19" s="65" t="s">
        <v>163</v>
      </c>
      <c r="B19" s="58"/>
      <c r="C19" s="57"/>
      <c r="D19" s="57"/>
      <c r="E19" s="57"/>
      <c r="F19" s="57"/>
    </row>
    <row r="21" spans="1:6">
      <c r="A21" s="59" t="s">
        <v>160</v>
      </c>
    </row>
    <row r="22" spans="1:6" ht="26.4">
      <c r="A22" s="68" t="s">
        <v>143</v>
      </c>
      <c r="B22" s="68" t="s">
        <v>144</v>
      </c>
      <c r="C22" s="69" t="s">
        <v>153</v>
      </c>
      <c r="D22" s="70" t="s">
        <v>182</v>
      </c>
      <c r="E22" s="68" t="s">
        <v>146</v>
      </c>
      <c r="F22" s="69" t="s">
        <v>147</v>
      </c>
    </row>
    <row r="23" spans="1:6" ht="27.6" customHeight="1">
      <c r="A23" s="52" t="s">
        <v>159</v>
      </c>
      <c r="B23" s="54" t="s">
        <v>151</v>
      </c>
      <c r="C23" s="54" t="s">
        <v>151</v>
      </c>
      <c r="D23" s="54" t="s">
        <v>151</v>
      </c>
      <c r="E23" s="53" t="s">
        <v>152</v>
      </c>
      <c r="F23" s="54" t="s">
        <v>151</v>
      </c>
    </row>
    <row r="24" spans="1:6">
      <c r="A24" s="66" t="s">
        <v>161</v>
      </c>
    </row>
    <row r="25" spans="1:6">
      <c r="A25" s="67" t="s">
        <v>157</v>
      </c>
    </row>
    <row r="26" spans="1:6">
      <c r="A26" s="67" t="s">
        <v>158</v>
      </c>
    </row>
  </sheetData>
  <phoneticPr fontId="2"/>
  <pageMargins left="0.7" right="0.7" top="0.75" bottom="0.75" header="0.3" footer="0.3"/>
  <pageSetup paperSize="9" scale="72" fitToWidth="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6"/>
  <sheetViews>
    <sheetView view="pageBreakPreview" zoomScaleNormal="85" zoomScaleSheetLayoutView="100" workbookViewId="0">
      <selection activeCell="G1" sqref="G1:L1"/>
    </sheetView>
  </sheetViews>
  <sheetFormatPr defaultColWidth="3.88671875" defaultRowHeight="13.2"/>
  <cols>
    <col min="1" max="2" width="3.88671875" style="1"/>
    <col min="3" max="3" width="4.44140625" style="1" bestFit="1" customWidth="1"/>
    <col min="4" max="6" width="3.88671875" style="1"/>
    <col min="7" max="7" width="4.88671875" style="1" bestFit="1" customWidth="1"/>
    <col min="8" max="8" width="4.44140625" style="1" bestFit="1" customWidth="1"/>
    <col min="9" max="16" width="3.88671875" style="1"/>
    <col min="17" max="17" width="6.109375" style="1" bestFit="1" customWidth="1"/>
    <col min="18" max="22" width="3.88671875" style="1"/>
    <col min="23" max="23" width="3.88671875" style="1" customWidth="1"/>
    <col min="24" max="24" width="3.88671875" style="1"/>
    <col min="25" max="28" width="5.6640625" style="1" customWidth="1"/>
    <col min="29" max="16384" width="3.88671875" style="1"/>
  </cols>
  <sheetData>
    <row r="1" spans="1:26" ht="19.350000000000001" customHeight="1">
      <c r="A1" s="1" t="s">
        <v>34</v>
      </c>
      <c r="D1" s="103" t="s">
        <v>2</v>
      </c>
      <c r="E1" s="103"/>
      <c r="F1" s="103"/>
      <c r="G1" s="90"/>
      <c r="H1" s="90"/>
      <c r="I1" s="90"/>
      <c r="J1" s="90"/>
      <c r="K1" s="90"/>
      <c r="L1" s="90"/>
      <c r="M1" s="103" t="s">
        <v>35</v>
      </c>
      <c r="N1" s="103"/>
      <c r="O1" s="103"/>
      <c r="P1" s="103"/>
      <c r="Q1" s="103"/>
      <c r="R1" s="103"/>
      <c r="S1" s="90"/>
      <c r="T1" s="90"/>
      <c r="U1" s="90"/>
      <c r="V1" s="90"/>
      <c r="W1" s="90"/>
      <c r="X1" s="90"/>
      <c r="Z1" s="26"/>
    </row>
    <row r="2" spans="1:26" ht="19.350000000000001" customHeight="1">
      <c r="A2" s="84" t="s">
        <v>6</v>
      </c>
      <c r="B2" s="84"/>
      <c r="C2" s="84"/>
      <c r="D2" s="84"/>
      <c r="E2" s="84"/>
      <c r="F2" s="84"/>
      <c r="G2" s="74" t="s">
        <v>36</v>
      </c>
      <c r="H2" s="115"/>
      <c r="I2" s="115"/>
      <c r="J2" s="115"/>
      <c r="K2" s="115"/>
      <c r="L2" s="116"/>
      <c r="M2" s="103" t="s">
        <v>8</v>
      </c>
      <c r="N2" s="103"/>
      <c r="O2" s="103"/>
      <c r="P2" s="103"/>
      <c r="Q2" s="103"/>
      <c r="R2" s="103"/>
      <c r="S2" s="114" t="s">
        <v>37</v>
      </c>
      <c r="T2" s="114"/>
      <c r="U2" s="114"/>
      <c r="V2" s="114"/>
      <c r="W2" s="114"/>
      <c r="X2" s="114"/>
    </row>
    <row r="3" spans="1:26" ht="7.5" customHeight="1"/>
    <row r="4" spans="1:26" s="5" customFormat="1" ht="26.25" customHeight="1">
      <c r="A4" s="83" t="s">
        <v>38</v>
      </c>
      <c r="B4" s="83"/>
      <c r="C4" s="83"/>
      <c r="D4" s="83"/>
      <c r="E4" s="83"/>
      <c r="F4" s="83"/>
      <c r="G4" s="83"/>
      <c r="H4" s="83"/>
      <c r="I4" s="83"/>
      <c r="J4" s="83"/>
      <c r="K4" s="83"/>
      <c r="L4" s="83"/>
      <c r="M4" s="83"/>
      <c r="N4" s="83"/>
      <c r="O4" s="83"/>
      <c r="P4" s="83"/>
      <c r="Q4" s="83"/>
      <c r="R4" s="83"/>
      <c r="S4" s="83"/>
      <c r="T4" s="83"/>
      <c r="U4" s="83"/>
      <c r="V4" s="83"/>
      <c r="W4" s="83"/>
      <c r="X4" s="83"/>
      <c r="Y4" s="27"/>
      <c r="Z4" s="1"/>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26"/>
    </row>
    <row r="6" spans="1:26" s="2" customFormat="1" ht="29.1" customHeight="1">
      <c r="A6" s="88" t="s">
        <v>39</v>
      </c>
      <c r="B6" s="88"/>
      <c r="C6" s="88"/>
      <c r="D6" s="88"/>
      <c r="E6" s="88"/>
      <c r="F6" s="88"/>
      <c r="G6" s="89"/>
      <c r="H6" s="90"/>
      <c r="I6" s="90"/>
      <c r="J6" s="90"/>
      <c r="K6" s="90"/>
      <c r="L6" s="90"/>
      <c r="M6" s="91" t="s">
        <v>40</v>
      </c>
      <c r="N6" s="91"/>
      <c r="O6" s="91"/>
      <c r="P6" s="91"/>
      <c r="Q6" s="91"/>
      <c r="R6" s="91"/>
      <c r="S6" s="92"/>
      <c r="T6" s="92"/>
      <c r="U6" s="92"/>
      <c r="V6" s="92"/>
      <c r="W6" s="92"/>
      <c r="X6" s="92"/>
      <c r="Z6" s="26"/>
    </row>
    <row r="7" spans="1:26" s="2" customFormat="1" ht="33" customHeight="1">
      <c r="A7" s="84" t="s">
        <v>41</v>
      </c>
      <c r="B7" s="84"/>
      <c r="C7" s="84"/>
      <c r="D7" s="84"/>
      <c r="E7" s="84"/>
      <c r="F7" s="84"/>
      <c r="G7" s="85"/>
      <c r="H7" s="86"/>
      <c r="I7" s="86"/>
      <c r="J7" s="86"/>
      <c r="K7" s="86"/>
      <c r="L7" s="86"/>
      <c r="M7" s="86"/>
      <c r="N7" s="86"/>
      <c r="O7" s="86"/>
      <c r="P7" s="86"/>
      <c r="Q7" s="86"/>
      <c r="R7" s="86"/>
      <c r="S7" s="86"/>
      <c r="T7" s="86"/>
      <c r="U7" s="86"/>
      <c r="V7" s="86"/>
      <c r="W7" s="86"/>
      <c r="X7" s="87"/>
      <c r="Z7" s="28"/>
    </row>
    <row r="8" spans="1:26" s="2" customFormat="1" ht="33" customHeight="1">
      <c r="A8" s="84" t="s">
        <v>42</v>
      </c>
      <c r="B8" s="84"/>
      <c r="C8" s="84"/>
      <c r="D8" s="84"/>
      <c r="E8" s="84"/>
      <c r="F8" s="84"/>
      <c r="G8" s="89"/>
      <c r="H8" s="90"/>
      <c r="I8" s="90"/>
      <c r="J8" s="90"/>
      <c r="K8" s="90"/>
      <c r="L8" s="90"/>
      <c r="M8" s="91" t="s">
        <v>43</v>
      </c>
      <c r="N8" s="91"/>
      <c r="O8" s="91"/>
      <c r="P8" s="91"/>
      <c r="Q8" s="91"/>
      <c r="R8" s="91"/>
      <c r="S8" s="92"/>
      <c r="T8" s="92"/>
      <c r="U8" s="92"/>
      <c r="V8" s="92"/>
      <c r="W8" s="92"/>
      <c r="X8" s="92"/>
      <c r="Z8" s="26"/>
    </row>
    <row r="9" spans="1:26" s="2" customFormat="1" ht="33" customHeight="1">
      <c r="A9" s="74" t="s">
        <v>44</v>
      </c>
      <c r="B9" s="75"/>
      <c r="C9" s="75"/>
      <c r="D9" s="75"/>
      <c r="E9" s="75"/>
      <c r="F9" s="76"/>
      <c r="G9" s="77" t="s">
        <v>37</v>
      </c>
      <c r="H9" s="78"/>
      <c r="I9" s="78"/>
      <c r="J9" s="78"/>
      <c r="K9" s="78"/>
      <c r="L9" s="79"/>
      <c r="M9" s="80" t="s">
        <v>45</v>
      </c>
      <c r="N9" s="81"/>
      <c r="O9" s="81"/>
      <c r="P9" s="81"/>
      <c r="Q9" s="81"/>
      <c r="R9" s="82"/>
      <c r="S9" s="93" t="s">
        <v>37</v>
      </c>
      <c r="T9" s="78"/>
      <c r="U9" s="78"/>
      <c r="V9" s="78"/>
      <c r="W9" s="78"/>
      <c r="X9" s="79"/>
      <c r="Z9" s="28"/>
    </row>
    <row r="10" spans="1:26" s="2" customFormat="1" ht="33" customHeight="1" thickBot="1">
      <c r="A10" s="101" t="s">
        <v>46</v>
      </c>
      <c r="B10" s="101"/>
      <c r="C10" s="101"/>
      <c r="D10" s="101"/>
      <c r="E10" s="101"/>
      <c r="F10" s="101"/>
      <c r="G10" s="94"/>
      <c r="H10" s="95"/>
      <c r="I10" s="95"/>
      <c r="J10" s="95"/>
      <c r="K10" s="95"/>
      <c r="L10" s="29" t="s">
        <v>47</v>
      </c>
      <c r="M10" s="101" t="s">
        <v>48</v>
      </c>
      <c r="N10" s="102"/>
      <c r="O10" s="102"/>
      <c r="P10" s="102"/>
      <c r="Q10" s="102"/>
      <c r="R10" s="102"/>
      <c r="S10" s="94"/>
      <c r="T10" s="95"/>
      <c r="U10" s="95"/>
      <c r="V10" s="95"/>
      <c r="W10" s="95"/>
      <c r="X10" s="29" t="s">
        <v>49</v>
      </c>
      <c r="Z10" s="26"/>
    </row>
    <row r="11" spans="1:26" s="2" customFormat="1" ht="33" customHeight="1" thickTop="1">
      <c r="A11" s="96" t="s">
        <v>14</v>
      </c>
      <c r="B11" s="96"/>
      <c r="C11" s="96"/>
      <c r="D11" s="96"/>
      <c r="E11" s="96"/>
      <c r="F11" s="96"/>
      <c r="G11" s="97"/>
      <c r="H11" s="98"/>
      <c r="I11" s="98"/>
      <c r="J11" s="98"/>
      <c r="K11" s="98"/>
      <c r="L11" s="98"/>
      <c r="M11" s="98"/>
      <c r="N11" s="98"/>
      <c r="O11" s="98"/>
      <c r="P11" s="98"/>
      <c r="Q11" s="98"/>
      <c r="R11" s="98"/>
      <c r="S11" s="98"/>
      <c r="T11" s="98"/>
      <c r="U11" s="98"/>
      <c r="V11" s="98"/>
      <c r="W11" s="98"/>
      <c r="X11" s="99"/>
      <c r="Z11" s="26"/>
    </row>
    <row r="12" spans="1:26" s="2" customFormat="1" ht="15" customHeight="1">
      <c r="A12" s="30"/>
      <c r="B12" s="30"/>
      <c r="C12" s="30"/>
      <c r="D12" s="30"/>
      <c r="E12" s="30"/>
      <c r="F12" s="30"/>
      <c r="G12" s="30"/>
      <c r="H12" s="30"/>
      <c r="I12" s="30"/>
      <c r="J12" s="30"/>
      <c r="K12" s="30"/>
      <c r="L12" s="30"/>
      <c r="M12" s="30"/>
      <c r="N12" s="30"/>
      <c r="O12" s="30"/>
      <c r="P12" s="30"/>
      <c r="Q12" s="30"/>
      <c r="R12" s="30"/>
      <c r="S12" s="30"/>
      <c r="T12" s="30"/>
      <c r="U12" s="30"/>
      <c r="V12" s="30"/>
      <c r="W12" s="30"/>
      <c r="X12" s="30"/>
      <c r="Z12" s="26"/>
    </row>
    <row r="13" spans="1:26">
      <c r="A13" s="1" t="s">
        <v>50</v>
      </c>
      <c r="S13" s="44"/>
      <c r="T13" s="44"/>
      <c r="U13" s="44"/>
      <c r="V13" s="44"/>
      <c r="W13" s="44"/>
      <c r="X13" s="44"/>
      <c r="Z13" s="110"/>
    </row>
    <row r="14" spans="1:26">
      <c r="A14" s="1" t="s">
        <v>51</v>
      </c>
      <c r="M14" s="103" t="s">
        <v>15</v>
      </c>
      <c r="N14" s="103"/>
      <c r="O14" s="103"/>
      <c r="P14" s="103"/>
      <c r="Q14" s="103"/>
      <c r="R14" s="103"/>
      <c r="S14" s="113"/>
      <c r="T14" s="113"/>
      <c r="U14" s="113"/>
      <c r="V14" s="113"/>
      <c r="W14" s="113"/>
      <c r="X14" s="113"/>
      <c r="Z14" s="110"/>
    </row>
    <row r="15" spans="1:26">
      <c r="A15" s="1" t="s">
        <v>52</v>
      </c>
      <c r="Z15" s="110"/>
    </row>
    <row r="16" spans="1:26">
      <c r="B16" s="1" t="s">
        <v>53</v>
      </c>
      <c r="H16" s="100">
        <v>50000</v>
      </c>
      <c r="I16" s="100"/>
      <c r="J16" s="100"/>
      <c r="K16" s="31" t="s">
        <v>54</v>
      </c>
      <c r="M16" s="1" t="s">
        <v>55</v>
      </c>
      <c r="N16" s="106">
        <f>IF(OR(G9="",S9=""),"",IF(AND(G8="新規",S8="実施"),(DATEDIF(G9,S9,"Y"))+1,IF(AND(G8="変更",S8="期間延長"),((DATEDIF(G9,S9,"Y")+1)-(DATEDIF(G9,S14,"Y")+1)),0)))</f>
        <v>0</v>
      </c>
      <c r="O16" s="106"/>
      <c r="Q16" s="32" t="s">
        <v>56</v>
      </c>
      <c r="R16" s="1" t="s">
        <v>57</v>
      </c>
      <c r="S16" s="105">
        <f>IF(N16="","",H16*N16)</f>
        <v>0</v>
      </c>
      <c r="T16" s="105"/>
      <c r="U16" s="105"/>
      <c r="V16" s="105"/>
      <c r="W16" s="105"/>
      <c r="X16" s="1" t="s">
        <v>58</v>
      </c>
      <c r="Z16" s="110"/>
    </row>
    <row r="17" spans="1:28" ht="8.25" customHeight="1">
      <c r="Z17" s="110"/>
    </row>
    <row r="18" spans="1:28">
      <c r="A18" s="1" t="s">
        <v>59</v>
      </c>
      <c r="Z18" s="110"/>
    </row>
    <row r="19" spans="1:28">
      <c r="A19" s="32"/>
      <c r="B19" s="33" t="s">
        <v>60</v>
      </c>
      <c r="H19" s="100">
        <v>20000</v>
      </c>
      <c r="I19" s="100"/>
      <c r="J19" s="100"/>
      <c r="K19" s="31" t="s">
        <v>54</v>
      </c>
      <c r="M19" s="1" t="s">
        <v>55</v>
      </c>
      <c r="N19" s="109">
        <f>IF(N16="","",N16)</f>
        <v>0</v>
      </c>
      <c r="O19" s="109"/>
      <c r="Q19" s="32" t="s">
        <v>56</v>
      </c>
      <c r="R19" s="1" t="s">
        <v>57</v>
      </c>
      <c r="S19" s="105">
        <f>IF(N19="","",H19*N19)</f>
        <v>0</v>
      </c>
      <c r="T19" s="105"/>
      <c r="U19" s="105"/>
      <c r="V19" s="105"/>
      <c r="W19" s="105"/>
      <c r="X19" s="1" t="s">
        <v>58</v>
      </c>
      <c r="Z19" s="110"/>
    </row>
    <row r="20" spans="1:28">
      <c r="A20" s="32"/>
      <c r="B20" s="34" t="s">
        <v>61</v>
      </c>
      <c r="I20" s="42"/>
      <c r="J20" s="1" t="s">
        <v>62</v>
      </c>
      <c r="L20" s="100">
        <v>44000</v>
      </c>
      <c r="M20" s="100"/>
      <c r="N20" s="1" t="s">
        <v>63</v>
      </c>
      <c r="Q20" s="35" t="str">
        <f>IF(I20="","",I20/5)</f>
        <v/>
      </c>
      <c r="R20" s="1" t="s">
        <v>57</v>
      </c>
      <c r="S20" s="105" t="str">
        <f>IF(Q20="","",L20*Q20)</f>
        <v/>
      </c>
      <c r="T20" s="105"/>
      <c r="U20" s="105"/>
      <c r="V20" s="105"/>
      <c r="W20" s="105"/>
      <c r="X20" s="1" t="s">
        <v>58</v>
      </c>
      <c r="Z20" s="110"/>
    </row>
    <row r="21" spans="1:28" ht="7.5" customHeight="1">
      <c r="Z21" s="110"/>
    </row>
    <row r="22" spans="1:28">
      <c r="A22" s="1" t="s">
        <v>64</v>
      </c>
      <c r="Z22" s="110"/>
    </row>
    <row r="23" spans="1:28">
      <c r="A23" s="1" t="s">
        <v>65</v>
      </c>
      <c r="G23" s="34" t="s">
        <v>66</v>
      </c>
      <c r="Z23" s="110"/>
    </row>
    <row r="24" spans="1:28">
      <c r="C24" s="36" t="str">
        <f>IF(G1="","",IF(G1="臨床性能試験",別紙3_臨床性能試験研究経費ポイント算出表!$AA$22,IF(G1="相関及び性能試験",別紙4_相関及び性能試験研究経費ポイント算出表!$AA$20,0)))</f>
        <v/>
      </c>
      <c r="D24" s="31" t="s">
        <v>67</v>
      </c>
      <c r="F24" s="1" t="s">
        <v>55</v>
      </c>
      <c r="G24" s="37"/>
      <c r="H24" s="100">
        <v>6000</v>
      </c>
      <c r="I24" s="100"/>
      <c r="J24" s="100"/>
      <c r="K24" s="31" t="s">
        <v>58</v>
      </c>
      <c r="N24" s="104"/>
      <c r="O24" s="104"/>
      <c r="Q24" s="32"/>
      <c r="R24" s="1" t="s">
        <v>57</v>
      </c>
      <c r="S24" s="105" t="str">
        <f>IF(C24="","",C24*H24)</f>
        <v/>
      </c>
      <c r="T24" s="105"/>
      <c r="U24" s="105"/>
      <c r="V24" s="105"/>
      <c r="W24" s="105"/>
      <c r="X24" s="1" t="s">
        <v>58</v>
      </c>
      <c r="Z24" s="110"/>
    </row>
    <row r="25" spans="1:28" ht="6.75" customHeight="1">
      <c r="Z25" s="110"/>
    </row>
    <row r="26" spans="1:28">
      <c r="A26" s="1" t="s">
        <v>68</v>
      </c>
    </row>
    <row r="27" spans="1:28">
      <c r="D27" s="31"/>
      <c r="K27" s="31"/>
      <c r="O27" s="32"/>
      <c r="P27" s="38"/>
      <c r="Q27" s="39"/>
      <c r="R27" s="1" t="s">
        <v>57</v>
      </c>
      <c r="S27" s="111"/>
      <c r="T27" s="112"/>
      <c r="U27" s="112"/>
      <c r="V27" s="112"/>
      <c r="W27" s="112"/>
      <c r="X27" s="1" t="s">
        <v>58</v>
      </c>
      <c r="Y27" s="39"/>
      <c r="Z27" s="39"/>
      <c r="AA27" s="39"/>
      <c r="AB27" s="39"/>
    </row>
    <row r="28" spans="1:28" ht="7.2" customHeight="1"/>
    <row r="29" spans="1:28">
      <c r="A29" s="1" t="s">
        <v>69</v>
      </c>
    </row>
    <row r="30" spans="1:28">
      <c r="A30" s="1" t="s">
        <v>70</v>
      </c>
      <c r="H30" s="31" t="s">
        <v>71</v>
      </c>
      <c r="P30" s="38"/>
      <c r="Q30" s="40">
        <v>0.1</v>
      </c>
      <c r="R30" s="1" t="s">
        <v>57</v>
      </c>
      <c r="S30" s="105">
        <f>IF(AND(S16="",S24=""),"",ROUNDDOWN(SUM(S16:W27)*Q30,0))</f>
        <v>0</v>
      </c>
      <c r="T30" s="105"/>
      <c r="U30" s="105"/>
      <c r="V30" s="105"/>
      <c r="W30" s="105"/>
      <c r="X30" s="1" t="s">
        <v>58</v>
      </c>
    </row>
    <row r="31" spans="1:28" ht="8.25" customHeight="1"/>
    <row r="32" spans="1:28">
      <c r="A32" s="1" t="s">
        <v>72</v>
      </c>
      <c r="H32" s="31" t="s">
        <v>73</v>
      </c>
      <c r="P32" s="38"/>
      <c r="Q32" s="40">
        <v>0.3</v>
      </c>
      <c r="R32" s="1" t="s">
        <v>57</v>
      </c>
      <c r="S32" s="105">
        <f>IF(S30="","",ROUNDDOWN(SUM(S16:W30)*Q32,0))</f>
        <v>0</v>
      </c>
      <c r="T32" s="105"/>
      <c r="U32" s="105"/>
      <c r="V32" s="105"/>
      <c r="W32" s="105"/>
      <c r="X32" s="1" t="s">
        <v>58</v>
      </c>
    </row>
    <row r="34" spans="1:24">
      <c r="A34" s="1" t="s">
        <v>74</v>
      </c>
    </row>
    <row r="35" spans="1:24">
      <c r="H35" s="31" t="s">
        <v>75</v>
      </c>
      <c r="P35" s="38"/>
      <c r="R35" s="1" t="s">
        <v>57</v>
      </c>
      <c r="S35" s="105">
        <f>IF(S30="","",SUM(S16:W32))</f>
        <v>0</v>
      </c>
      <c r="T35" s="105"/>
      <c r="U35" s="105"/>
      <c r="V35" s="105"/>
      <c r="W35" s="105"/>
      <c r="X35" s="1" t="s">
        <v>58</v>
      </c>
    </row>
    <row r="36" spans="1:24">
      <c r="H36" s="31"/>
      <c r="P36" s="38"/>
      <c r="S36" s="25"/>
      <c r="T36" s="25"/>
      <c r="U36" s="25"/>
      <c r="V36" s="25"/>
      <c r="W36" s="25"/>
    </row>
    <row r="37" spans="1:24" hidden="1">
      <c r="H37" s="31"/>
      <c r="P37" s="38"/>
      <c r="S37" s="25"/>
      <c r="T37" s="25"/>
      <c r="U37" s="25"/>
      <c r="V37" s="25"/>
      <c r="W37" s="25"/>
    </row>
    <row r="38" spans="1:24" hidden="1">
      <c r="H38" s="31"/>
      <c r="P38" s="38"/>
      <c r="S38" s="25"/>
      <c r="T38" s="25"/>
      <c r="U38" s="25"/>
      <c r="V38" s="25"/>
      <c r="W38" s="25"/>
    </row>
    <row r="39" spans="1:24" hidden="1">
      <c r="H39" s="31"/>
      <c r="P39" s="38"/>
      <c r="S39" s="25"/>
      <c r="T39" s="25"/>
      <c r="U39" s="25"/>
      <c r="V39" s="25"/>
      <c r="W39" s="25"/>
    </row>
    <row r="40" spans="1:24" hidden="1">
      <c r="H40" s="31"/>
      <c r="P40" s="38"/>
      <c r="S40" s="25"/>
      <c r="T40" s="25"/>
      <c r="U40" s="25"/>
      <c r="V40" s="25"/>
      <c r="W40" s="25"/>
    </row>
    <row r="41" spans="1:24" hidden="1">
      <c r="H41" s="31"/>
      <c r="P41" s="38"/>
      <c r="S41" s="25"/>
      <c r="T41" s="25"/>
      <c r="U41" s="25"/>
      <c r="V41" s="25"/>
      <c r="W41" s="25"/>
    </row>
    <row r="42" spans="1:24" hidden="1">
      <c r="H42" s="31"/>
      <c r="P42" s="38"/>
      <c r="S42" s="25"/>
      <c r="T42" s="25"/>
      <c r="U42" s="25"/>
      <c r="V42" s="25"/>
      <c r="W42" s="25"/>
    </row>
    <row r="43" spans="1:24" hidden="1">
      <c r="H43" s="31"/>
      <c r="P43" s="38"/>
      <c r="S43" s="25"/>
      <c r="T43" s="25"/>
      <c r="U43" s="25"/>
      <c r="V43" s="25"/>
      <c r="W43" s="25"/>
    </row>
    <row r="44" spans="1:24" hidden="1">
      <c r="H44" s="31"/>
      <c r="P44" s="38"/>
      <c r="S44" s="25"/>
      <c r="T44" s="25"/>
      <c r="U44" s="25"/>
      <c r="V44" s="25"/>
      <c r="W44" s="25"/>
    </row>
    <row r="45" spans="1:24" hidden="1">
      <c r="H45" s="31"/>
      <c r="P45" s="38"/>
      <c r="S45" s="25"/>
      <c r="T45" s="25"/>
      <c r="U45" s="25"/>
      <c r="V45" s="25"/>
      <c r="W45" s="25"/>
    </row>
    <row r="46" spans="1:24" hidden="1">
      <c r="H46" s="31"/>
      <c r="P46" s="38"/>
      <c r="S46" s="25"/>
      <c r="T46" s="25"/>
      <c r="U46" s="25"/>
      <c r="V46" s="25"/>
      <c r="W46" s="25"/>
    </row>
    <row r="47" spans="1:24" hidden="1">
      <c r="H47" s="31"/>
      <c r="P47" s="38"/>
      <c r="S47" s="25"/>
      <c r="T47" s="25"/>
      <c r="U47" s="25"/>
      <c r="V47" s="25"/>
      <c r="W47" s="25"/>
    </row>
    <row r="48" spans="1:24" hidden="1">
      <c r="H48" s="31"/>
      <c r="P48" s="38"/>
      <c r="S48" s="25"/>
      <c r="T48" s="25"/>
      <c r="U48" s="25"/>
      <c r="V48" s="25"/>
      <c r="W48" s="25"/>
    </row>
    <row r="49" spans="8:23" hidden="1">
      <c r="H49" s="31"/>
      <c r="P49" s="38"/>
      <c r="S49" s="25"/>
      <c r="T49" s="25"/>
      <c r="U49" s="25"/>
      <c r="V49" s="25"/>
      <c r="W49" s="25"/>
    </row>
    <row r="50" spans="8:23" hidden="1">
      <c r="H50" s="31"/>
      <c r="P50" s="38"/>
      <c r="S50" s="25"/>
      <c r="T50" s="25"/>
      <c r="U50" s="25"/>
      <c r="V50" s="25"/>
      <c r="W50" s="25"/>
    </row>
    <row r="51" spans="8:23" hidden="1">
      <c r="H51" s="31"/>
      <c r="P51" s="38"/>
      <c r="S51" s="25"/>
      <c r="T51" s="25"/>
      <c r="U51" s="25"/>
      <c r="V51" s="25"/>
      <c r="W51" s="25"/>
    </row>
    <row r="52" spans="8:23" hidden="1">
      <c r="H52" s="31"/>
      <c r="P52" s="38"/>
      <c r="S52" s="25"/>
      <c r="T52" s="25"/>
      <c r="U52" s="25"/>
      <c r="V52" s="25"/>
      <c r="W52" s="25"/>
    </row>
    <row r="53" spans="8:23" hidden="1">
      <c r="H53" s="31"/>
      <c r="P53" s="38"/>
      <c r="S53" s="25"/>
      <c r="T53" s="25"/>
      <c r="U53" s="25"/>
      <c r="V53" s="25"/>
      <c r="W53" s="25"/>
    </row>
    <row r="54" spans="8:23" hidden="1">
      <c r="H54" s="31"/>
      <c r="P54" s="38"/>
      <c r="S54" s="25"/>
      <c r="T54" s="25"/>
      <c r="U54" s="25"/>
      <c r="V54" s="25"/>
      <c r="W54" s="25"/>
    </row>
    <row r="55" spans="8:23" hidden="1">
      <c r="H55" s="31"/>
      <c r="P55" s="38"/>
      <c r="S55" s="25"/>
      <c r="T55" s="25"/>
      <c r="U55" s="25"/>
      <c r="V55" s="25"/>
      <c r="W55" s="25"/>
    </row>
    <row r="56" spans="8:23" hidden="1">
      <c r="H56" s="31"/>
      <c r="P56" s="38"/>
      <c r="S56" s="25"/>
      <c r="T56" s="25"/>
      <c r="U56" s="25"/>
      <c r="V56" s="25"/>
      <c r="W56" s="25"/>
    </row>
    <row r="57" spans="8:23" hidden="1">
      <c r="H57" s="31"/>
      <c r="P57" s="38"/>
      <c r="S57" s="25"/>
      <c r="T57" s="25"/>
      <c r="U57" s="25"/>
      <c r="V57" s="25"/>
      <c r="W57" s="25"/>
    </row>
    <row r="58" spans="8:23" hidden="1">
      <c r="H58" s="31"/>
      <c r="P58" s="38"/>
      <c r="S58" s="25"/>
      <c r="T58" s="25"/>
      <c r="U58" s="25"/>
      <c r="V58" s="25"/>
      <c r="W58" s="25"/>
    </row>
    <row r="59" spans="8:23" hidden="1">
      <c r="H59" s="31"/>
      <c r="P59" s="38"/>
      <c r="S59" s="25"/>
      <c r="T59" s="25"/>
      <c r="U59" s="25"/>
      <c r="V59" s="25"/>
      <c r="W59" s="25"/>
    </row>
    <row r="60" spans="8:23" hidden="1">
      <c r="H60" s="31"/>
      <c r="P60" s="38"/>
      <c r="S60" s="25"/>
      <c r="T60" s="25"/>
      <c r="U60" s="25"/>
      <c r="V60" s="25"/>
      <c r="W60" s="25"/>
    </row>
    <row r="61" spans="8:23" hidden="1">
      <c r="H61" s="31"/>
      <c r="P61" s="38"/>
      <c r="S61" s="25"/>
      <c r="T61" s="25"/>
      <c r="U61" s="25"/>
      <c r="V61" s="25"/>
      <c r="W61" s="25"/>
    </row>
    <row r="62" spans="8:23" hidden="1">
      <c r="H62" s="31"/>
      <c r="P62" s="38"/>
      <c r="S62" s="25"/>
      <c r="T62" s="25"/>
      <c r="U62" s="25"/>
      <c r="V62" s="25"/>
      <c r="W62" s="25"/>
    </row>
    <row r="63" spans="8:23" hidden="1">
      <c r="H63" s="31"/>
      <c r="P63" s="38"/>
      <c r="S63" s="25"/>
      <c r="T63" s="25"/>
      <c r="U63" s="25"/>
      <c r="V63" s="25"/>
      <c r="W63" s="25"/>
    </row>
    <row r="64" spans="8:23" hidden="1">
      <c r="H64" s="31"/>
      <c r="P64" s="38"/>
      <c r="S64" s="25"/>
      <c r="T64" s="25"/>
      <c r="U64" s="25"/>
      <c r="V64" s="25"/>
      <c r="W64" s="25"/>
    </row>
    <row r="65" spans="1:24" hidden="1">
      <c r="H65" s="31"/>
      <c r="P65" s="38"/>
      <c r="S65" s="25"/>
      <c r="T65" s="25"/>
      <c r="U65" s="25"/>
      <c r="V65" s="25"/>
      <c r="W65" s="25"/>
    </row>
    <row r="66" spans="1:24" hidden="1"/>
    <row r="67" spans="1:24">
      <c r="A67" s="41" t="s">
        <v>76</v>
      </c>
    </row>
    <row r="69" spans="1:24">
      <c r="J69" s="33" t="s">
        <v>77</v>
      </c>
      <c r="M69" s="108" t="s">
        <v>78</v>
      </c>
      <c r="N69" s="108"/>
      <c r="O69" s="108"/>
      <c r="P69" s="108"/>
      <c r="Q69" s="108"/>
      <c r="R69" s="108"/>
      <c r="S69" s="108"/>
      <c r="T69" s="108"/>
    </row>
    <row r="70" spans="1:24">
      <c r="M70" s="108" t="s">
        <v>79</v>
      </c>
      <c r="N70" s="108"/>
      <c r="O70" s="108"/>
      <c r="P70" s="108"/>
      <c r="Q70" s="108"/>
      <c r="R70" s="108"/>
      <c r="S70" s="108"/>
      <c r="T70" s="108"/>
    </row>
    <row r="71" spans="1:24">
      <c r="M71" s="108" t="s">
        <v>80</v>
      </c>
      <c r="N71" s="108"/>
      <c r="O71" s="108"/>
      <c r="P71" s="108"/>
      <c r="Q71" s="108"/>
      <c r="R71" s="108"/>
      <c r="S71" s="108"/>
      <c r="T71" s="108"/>
      <c r="V71" t="s">
        <v>81</v>
      </c>
    </row>
    <row r="73" spans="1:24">
      <c r="J73" s="33" t="s">
        <v>82</v>
      </c>
    </row>
    <row r="74" spans="1:24">
      <c r="M74" s="108" t="s">
        <v>83</v>
      </c>
      <c r="N74" s="108"/>
      <c r="O74" s="108"/>
      <c r="P74" s="108"/>
      <c r="Q74" s="108"/>
      <c r="R74" s="108"/>
      <c r="S74" s="108"/>
      <c r="T74" s="108"/>
    </row>
    <row r="75" spans="1:24">
      <c r="M75" s="108" t="s">
        <v>84</v>
      </c>
      <c r="N75" s="108"/>
      <c r="O75" s="108"/>
      <c r="P75" s="108"/>
      <c r="Q75" s="108"/>
      <c r="R75" s="108"/>
      <c r="S75" s="108"/>
      <c r="T75" s="108"/>
      <c r="V75" t="s">
        <v>81</v>
      </c>
    </row>
    <row r="76" spans="1:24" s="33" customFormat="1" ht="39.75" customHeight="1">
      <c r="A76" s="107" t="s">
        <v>85</v>
      </c>
      <c r="B76" s="107"/>
      <c r="C76" s="107"/>
      <c r="D76" s="107"/>
      <c r="E76" s="107"/>
      <c r="F76" s="107"/>
      <c r="G76" s="107"/>
      <c r="H76" s="107"/>
      <c r="I76" s="107"/>
      <c r="J76" s="107"/>
      <c r="K76" s="107"/>
      <c r="L76" s="107"/>
      <c r="M76" s="107"/>
      <c r="N76" s="107"/>
      <c r="O76" s="107"/>
      <c r="P76" s="107"/>
      <c r="Q76" s="107"/>
      <c r="R76" s="107"/>
      <c r="S76" s="107"/>
      <c r="T76" s="107"/>
      <c r="U76" s="107"/>
      <c r="V76" s="107"/>
      <c r="W76" s="107"/>
      <c r="X76" s="107"/>
    </row>
  </sheetData>
  <sheetProtection sheet="1" selectLockedCells="1"/>
  <mergeCells count="53">
    <mergeCell ref="G1:L1"/>
    <mergeCell ref="D1:F1"/>
    <mergeCell ref="M1:R1"/>
    <mergeCell ref="S1:X1"/>
    <mergeCell ref="M2:R2"/>
    <mergeCell ref="S2:X2"/>
    <mergeCell ref="A2:F2"/>
    <mergeCell ref="G2:L2"/>
    <mergeCell ref="Z13:Z25"/>
    <mergeCell ref="S27:W27"/>
    <mergeCell ref="S30:W30"/>
    <mergeCell ref="S32:W32"/>
    <mergeCell ref="S35:W35"/>
    <mergeCell ref="S24:W24"/>
    <mergeCell ref="S14:X14"/>
    <mergeCell ref="N24:O24"/>
    <mergeCell ref="S16:W16"/>
    <mergeCell ref="N16:O16"/>
    <mergeCell ref="H24:J24"/>
    <mergeCell ref="A76:X76"/>
    <mergeCell ref="M69:T69"/>
    <mergeCell ref="M70:T70"/>
    <mergeCell ref="M71:T71"/>
    <mergeCell ref="M75:T75"/>
    <mergeCell ref="M74:T74"/>
    <mergeCell ref="S19:W19"/>
    <mergeCell ref="L20:M20"/>
    <mergeCell ref="S20:W20"/>
    <mergeCell ref="H19:J19"/>
    <mergeCell ref="N19:O19"/>
    <mergeCell ref="S10:W10"/>
    <mergeCell ref="A11:F11"/>
    <mergeCell ref="G11:X11"/>
    <mergeCell ref="H16:J16"/>
    <mergeCell ref="A10:F10"/>
    <mergeCell ref="G10:K10"/>
    <mergeCell ref="M10:R10"/>
    <mergeCell ref="M14:R14"/>
    <mergeCell ref="A9:F9"/>
    <mergeCell ref="G9:L9"/>
    <mergeCell ref="M9:R9"/>
    <mergeCell ref="A4:X4"/>
    <mergeCell ref="A7:F7"/>
    <mergeCell ref="G7:X7"/>
    <mergeCell ref="A6:F6"/>
    <mergeCell ref="A8:F8"/>
    <mergeCell ref="G8:L8"/>
    <mergeCell ref="M8:R8"/>
    <mergeCell ref="S8:X8"/>
    <mergeCell ref="G6:L6"/>
    <mergeCell ref="M6:R6"/>
    <mergeCell ref="S6:X6"/>
    <mergeCell ref="S9:X9"/>
  </mergeCells>
  <phoneticPr fontId="2"/>
  <dataValidations count="3">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"臨床性能試験,相関及び性能試験"</formula1>
    </dataValidation>
  </dataValidations>
  <printOptions horizontalCentered="1"/>
  <pageMargins left="0.70866141732283472" right="0.70866141732283472" top="0" bottom="0" header="0.31496062992125984" footer="0.31496062992125984"/>
  <pageSetup paperSize="9" scale="9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22"/>
  <sheetViews>
    <sheetView view="pageBreakPreview" zoomScaleNormal="85" zoomScaleSheetLayoutView="100" workbookViewId="0">
      <selection activeCell="L14" sqref="L14"/>
    </sheetView>
  </sheetViews>
  <sheetFormatPr defaultColWidth="3.6640625" defaultRowHeight="20.100000000000001" customHeight="1"/>
  <cols>
    <col min="1" max="1" width="2.88671875" style="2" bestFit="1" customWidth="1"/>
    <col min="2" max="2" width="3.6640625" style="2"/>
    <col min="3" max="3" width="3.6640625" style="2" customWidth="1"/>
    <col min="4" max="7" width="3.6640625" style="2"/>
    <col min="8" max="9" width="3.6640625" style="2" customWidth="1"/>
    <col min="10" max="12" width="3.6640625" style="2"/>
    <col min="13" max="13" width="3.6640625" style="2" customWidth="1"/>
    <col min="14" max="18" width="3.6640625" style="2"/>
    <col min="19" max="19" width="3.6640625" style="2" customWidth="1"/>
    <col min="20" max="24" width="3.6640625" style="2"/>
    <col min="25" max="25" width="3.6640625" style="2" customWidth="1"/>
    <col min="26" max="26" width="3.6640625" style="2"/>
    <col min="27" max="27" width="4.6640625" style="2" customWidth="1"/>
    <col min="28" max="28" width="84.33203125" style="2" customWidth="1"/>
    <col min="29" max="252" width="3.6640625" style="2"/>
    <col min="253" max="253" width="2.88671875" style="2" bestFit="1" customWidth="1"/>
    <col min="254" max="508" width="3.6640625" style="2"/>
    <col min="509" max="509" width="2.88671875" style="2" bestFit="1" customWidth="1"/>
    <col min="510" max="764" width="3.6640625" style="2"/>
    <col min="765" max="765" width="2.88671875" style="2" bestFit="1" customWidth="1"/>
    <col min="766" max="1020" width="3.6640625" style="2"/>
    <col min="1021" max="1021" width="2.88671875" style="2" bestFit="1" customWidth="1"/>
    <col min="1022" max="1276" width="3.6640625" style="2"/>
    <col min="1277" max="1277" width="2.88671875" style="2" bestFit="1" customWidth="1"/>
    <col min="1278" max="1532" width="3.6640625" style="2"/>
    <col min="1533" max="1533" width="2.88671875" style="2" bestFit="1" customWidth="1"/>
    <col min="1534" max="1788" width="3.6640625" style="2"/>
    <col min="1789" max="1789" width="2.88671875" style="2" bestFit="1" customWidth="1"/>
    <col min="1790" max="2044" width="3.6640625" style="2"/>
    <col min="2045" max="2045" width="2.88671875" style="2" bestFit="1" customWidth="1"/>
    <col min="2046" max="2300" width="3.6640625" style="2"/>
    <col min="2301" max="2301" width="2.88671875" style="2" bestFit="1" customWidth="1"/>
    <col min="2302" max="2556" width="3.6640625" style="2"/>
    <col min="2557" max="2557" width="2.88671875" style="2" bestFit="1" customWidth="1"/>
    <col min="2558" max="2812" width="3.6640625" style="2"/>
    <col min="2813" max="2813" width="2.88671875" style="2" bestFit="1" customWidth="1"/>
    <col min="2814" max="3068" width="3.6640625" style="2"/>
    <col min="3069" max="3069" width="2.88671875" style="2" bestFit="1" customWidth="1"/>
    <col min="3070" max="3324" width="3.6640625" style="2"/>
    <col min="3325" max="3325" width="2.88671875" style="2" bestFit="1" customWidth="1"/>
    <col min="3326" max="3580" width="3.6640625" style="2"/>
    <col min="3581" max="3581" width="2.88671875" style="2" bestFit="1" customWidth="1"/>
    <col min="3582" max="3836" width="3.6640625" style="2"/>
    <col min="3837" max="3837" width="2.88671875" style="2" bestFit="1" customWidth="1"/>
    <col min="3838" max="4092" width="3.6640625" style="2"/>
    <col min="4093" max="4093" width="2.88671875" style="2" bestFit="1" customWidth="1"/>
    <col min="4094" max="4348" width="3.6640625" style="2"/>
    <col min="4349" max="4349" width="2.88671875" style="2" bestFit="1" customWidth="1"/>
    <col min="4350" max="4604" width="3.6640625" style="2"/>
    <col min="4605" max="4605" width="2.88671875" style="2" bestFit="1" customWidth="1"/>
    <col min="4606" max="4860" width="3.6640625" style="2"/>
    <col min="4861" max="4861" width="2.88671875" style="2" bestFit="1" customWidth="1"/>
    <col min="4862" max="5116" width="3.6640625" style="2"/>
    <col min="5117" max="5117" width="2.88671875" style="2" bestFit="1" customWidth="1"/>
    <col min="5118" max="5372" width="3.6640625" style="2"/>
    <col min="5373" max="5373" width="2.88671875" style="2" bestFit="1" customWidth="1"/>
    <col min="5374" max="5628" width="3.6640625" style="2"/>
    <col min="5629" max="5629" width="2.88671875" style="2" bestFit="1" customWidth="1"/>
    <col min="5630" max="5884" width="3.6640625" style="2"/>
    <col min="5885" max="5885" width="2.88671875" style="2" bestFit="1" customWidth="1"/>
    <col min="5886" max="6140" width="3.6640625" style="2"/>
    <col min="6141" max="6141" width="2.88671875" style="2" bestFit="1" customWidth="1"/>
    <col min="6142" max="6396" width="3.6640625" style="2"/>
    <col min="6397" max="6397" width="2.88671875" style="2" bestFit="1" customWidth="1"/>
    <col min="6398" max="6652" width="3.6640625" style="2"/>
    <col min="6653" max="6653" width="2.88671875" style="2" bestFit="1" customWidth="1"/>
    <col min="6654" max="6908" width="3.6640625" style="2"/>
    <col min="6909" max="6909" width="2.88671875" style="2" bestFit="1" customWidth="1"/>
    <col min="6910" max="7164" width="3.6640625" style="2"/>
    <col min="7165" max="7165" width="2.88671875" style="2" bestFit="1" customWidth="1"/>
    <col min="7166" max="7420" width="3.6640625" style="2"/>
    <col min="7421" max="7421" width="2.88671875" style="2" bestFit="1" customWidth="1"/>
    <col min="7422" max="7676" width="3.6640625" style="2"/>
    <col min="7677" max="7677" width="2.88671875" style="2" bestFit="1" customWidth="1"/>
    <col min="7678" max="7932" width="3.6640625" style="2"/>
    <col min="7933" max="7933" width="2.88671875" style="2" bestFit="1" customWidth="1"/>
    <col min="7934" max="8188" width="3.6640625" style="2"/>
    <col min="8189" max="8189" width="2.88671875" style="2" bestFit="1" customWidth="1"/>
    <col min="8190" max="8444" width="3.6640625" style="2"/>
    <col min="8445" max="8445" width="2.88671875" style="2" bestFit="1" customWidth="1"/>
    <col min="8446" max="8700" width="3.6640625" style="2"/>
    <col min="8701" max="8701" width="2.88671875" style="2" bestFit="1" customWidth="1"/>
    <col min="8702" max="8956" width="3.6640625" style="2"/>
    <col min="8957" max="8957" width="2.88671875" style="2" bestFit="1" customWidth="1"/>
    <col min="8958" max="9212" width="3.6640625" style="2"/>
    <col min="9213" max="9213" width="2.88671875" style="2" bestFit="1" customWidth="1"/>
    <col min="9214" max="9468" width="3.6640625" style="2"/>
    <col min="9469" max="9469" width="2.88671875" style="2" bestFit="1" customWidth="1"/>
    <col min="9470" max="9724" width="3.6640625" style="2"/>
    <col min="9725" max="9725" width="2.88671875" style="2" bestFit="1" customWidth="1"/>
    <col min="9726" max="9980" width="3.6640625" style="2"/>
    <col min="9981" max="9981" width="2.88671875" style="2" bestFit="1" customWidth="1"/>
    <col min="9982" max="10236" width="3.6640625" style="2"/>
    <col min="10237" max="10237" width="2.88671875" style="2" bestFit="1" customWidth="1"/>
    <col min="10238" max="10492" width="3.6640625" style="2"/>
    <col min="10493" max="10493" width="2.88671875" style="2" bestFit="1" customWidth="1"/>
    <col min="10494" max="10748" width="3.6640625" style="2"/>
    <col min="10749" max="10749" width="2.88671875" style="2" bestFit="1" customWidth="1"/>
    <col min="10750" max="11004" width="3.6640625" style="2"/>
    <col min="11005" max="11005" width="2.88671875" style="2" bestFit="1" customWidth="1"/>
    <col min="11006" max="11260" width="3.6640625" style="2"/>
    <col min="11261" max="11261" width="2.88671875" style="2" bestFit="1" customWidth="1"/>
    <col min="11262" max="11516" width="3.6640625" style="2"/>
    <col min="11517" max="11517" width="2.88671875" style="2" bestFit="1" customWidth="1"/>
    <col min="11518" max="11772" width="3.6640625" style="2"/>
    <col min="11773" max="11773" width="2.88671875" style="2" bestFit="1" customWidth="1"/>
    <col min="11774" max="12028" width="3.6640625" style="2"/>
    <col min="12029" max="12029" width="2.88671875" style="2" bestFit="1" customWidth="1"/>
    <col min="12030" max="12284" width="3.6640625" style="2"/>
    <col min="12285" max="12285" width="2.88671875" style="2" bestFit="1" customWidth="1"/>
    <col min="12286" max="12540" width="3.6640625" style="2"/>
    <col min="12541" max="12541" width="2.88671875" style="2" bestFit="1" customWidth="1"/>
    <col min="12542" max="12796" width="3.6640625" style="2"/>
    <col min="12797" max="12797" width="2.88671875" style="2" bestFit="1" customWidth="1"/>
    <col min="12798" max="13052" width="3.6640625" style="2"/>
    <col min="13053" max="13053" width="2.88671875" style="2" bestFit="1" customWidth="1"/>
    <col min="13054" max="13308" width="3.6640625" style="2"/>
    <col min="13309" max="13309" width="2.88671875" style="2" bestFit="1" customWidth="1"/>
    <col min="13310" max="13564" width="3.6640625" style="2"/>
    <col min="13565" max="13565" width="2.88671875" style="2" bestFit="1" customWidth="1"/>
    <col min="13566" max="13820" width="3.6640625" style="2"/>
    <col min="13821" max="13821" width="2.88671875" style="2" bestFit="1" customWidth="1"/>
    <col min="13822" max="14076" width="3.6640625" style="2"/>
    <col min="14077" max="14077" width="2.88671875" style="2" bestFit="1" customWidth="1"/>
    <col min="14078" max="14332" width="3.6640625" style="2"/>
    <col min="14333" max="14333" width="2.88671875" style="2" bestFit="1" customWidth="1"/>
    <col min="14334" max="14588" width="3.6640625" style="2"/>
    <col min="14589" max="14589" width="2.88671875" style="2" bestFit="1" customWidth="1"/>
    <col min="14590" max="14844" width="3.6640625" style="2"/>
    <col min="14845" max="14845" width="2.88671875" style="2" bestFit="1" customWidth="1"/>
    <col min="14846" max="15100" width="3.6640625" style="2"/>
    <col min="15101" max="15101" width="2.88671875" style="2" bestFit="1" customWidth="1"/>
    <col min="15102" max="15356" width="3.6640625" style="2"/>
    <col min="15357" max="15357" width="2.88671875" style="2" bestFit="1" customWidth="1"/>
    <col min="15358" max="15612" width="3.6640625" style="2"/>
    <col min="15613" max="15613" width="2.88671875" style="2" bestFit="1" customWidth="1"/>
    <col min="15614" max="15868" width="3.6640625" style="2"/>
    <col min="15869" max="15869" width="2.88671875" style="2" bestFit="1" customWidth="1"/>
    <col min="15870" max="16124" width="3.6640625" style="2"/>
    <col min="16125" max="16125" width="2.88671875" style="2" bestFit="1" customWidth="1"/>
    <col min="16126" max="16384" width="3.6640625" style="2"/>
  </cols>
  <sheetData>
    <row r="1" spans="1:28" ht="20.100000000000001" customHeight="1">
      <c r="A1" s="1" t="s">
        <v>86</v>
      </c>
      <c r="B1" s="1"/>
      <c r="C1" s="1"/>
      <c r="D1" s="103" t="s">
        <v>2</v>
      </c>
      <c r="E1" s="103"/>
      <c r="F1" s="103"/>
      <c r="G1" s="103"/>
      <c r="H1" s="103" t="str">
        <f>IF(治験経費2_経費算出基準!G1="","",治験経費2_経費算出基準!G1)</f>
        <v/>
      </c>
      <c r="I1" s="103"/>
      <c r="J1" s="103"/>
      <c r="K1" s="103"/>
      <c r="L1" s="103"/>
      <c r="M1" s="103"/>
      <c r="N1" s="103"/>
      <c r="O1" s="103" t="s">
        <v>35</v>
      </c>
      <c r="P1" s="103"/>
      <c r="Q1" s="103"/>
      <c r="R1" s="103"/>
      <c r="S1" s="103"/>
      <c r="T1" s="103"/>
      <c r="U1" s="103" t="str">
        <f>IF(治験経費2_経費算出基準!S1="","",治験経費2_経費算出基準!S1)</f>
        <v/>
      </c>
      <c r="V1" s="103"/>
      <c r="W1" s="103"/>
      <c r="X1" s="103"/>
      <c r="Y1" s="103"/>
      <c r="Z1" s="103"/>
      <c r="AA1" s="103"/>
    </row>
    <row r="2" spans="1:28" ht="20.100000000000001" customHeight="1">
      <c r="A2" s="84" t="s">
        <v>6</v>
      </c>
      <c r="B2" s="84"/>
      <c r="C2" s="84"/>
      <c r="D2" s="84"/>
      <c r="E2" s="84"/>
      <c r="F2" s="84"/>
      <c r="G2" s="84"/>
      <c r="H2" s="103" t="str">
        <f>IF(治験経費2_経費算出基準!G2="","",治験経費2_経費算出基準!G2)</f>
        <v>C：体外診断用医薬品</v>
      </c>
      <c r="I2" s="103"/>
      <c r="J2" s="103"/>
      <c r="K2" s="103"/>
      <c r="L2" s="103"/>
      <c r="M2" s="103"/>
      <c r="N2" s="141"/>
      <c r="O2" s="103" t="s">
        <v>8</v>
      </c>
      <c r="P2" s="103"/>
      <c r="Q2" s="103"/>
      <c r="R2" s="103"/>
      <c r="S2" s="103"/>
      <c r="T2" s="103"/>
      <c r="U2" s="142" t="str">
        <f>IF(治験経費2_経費算出基準!S2="","",治験経費2_経費算出基準!S2)</f>
        <v>20xx/xx/xx</v>
      </c>
      <c r="V2" s="142"/>
      <c r="W2" s="142"/>
      <c r="X2" s="142"/>
      <c r="Y2" s="142"/>
      <c r="Z2" s="142"/>
      <c r="AA2" s="142"/>
    </row>
    <row r="3" spans="1:28" customFormat="1" ht="7.35" customHeight="1">
      <c r="A3" s="3"/>
      <c r="F3" s="4"/>
      <c r="G3" s="4"/>
    </row>
    <row r="4" spans="1:28" s="5" customFormat="1" ht="26.25" customHeight="1">
      <c r="A4" s="139" t="s">
        <v>87</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row>
    <row r="5" spans="1:28"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28" ht="25.5" customHeight="1">
      <c r="A6" s="88" t="s">
        <v>39</v>
      </c>
      <c r="B6" s="88"/>
      <c r="C6" s="88"/>
      <c r="D6" s="88"/>
      <c r="E6" s="88"/>
      <c r="F6" s="88"/>
      <c r="G6" s="88"/>
      <c r="H6" s="84" t="str">
        <f>IF(治験経費2_経費算出基準!G6="","",治験経費2_経費算出基準!G6)</f>
        <v/>
      </c>
      <c r="I6" s="84"/>
      <c r="J6" s="84"/>
      <c r="K6" s="84"/>
      <c r="L6" s="84"/>
      <c r="M6" s="84"/>
      <c r="N6" s="84"/>
      <c r="O6" s="91" t="s">
        <v>40</v>
      </c>
      <c r="P6" s="91"/>
      <c r="Q6" s="91"/>
      <c r="R6" s="91"/>
      <c r="S6" s="91"/>
      <c r="T6" s="91"/>
      <c r="U6" s="91" t="str">
        <f>IF(治験経費2_経費算出基準!S6="","",治験経費2_経費算出基準!S6)</f>
        <v/>
      </c>
      <c r="V6" s="91"/>
      <c r="W6" s="91"/>
      <c r="X6" s="91"/>
      <c r="Y6" s="91"/>
      <c r="Z6" s="91"/>
      <c r="AA6" s="91"/>
    </row>
    <row r="7" spans="1:28" ht="34.5" customHeight="1">
      <c r="A7" s="84" t="s">
        <v>41</v>
      </c>
      <c r="B7" s="84"/>
      <c r="C7" s="84"/>
      <c r="D7" s="84"/>
      <c r="E7" s="84"/>
      <c r="F7" s="84"/>
      <c r="G7" s="84"/>
      <c r="H7" s="140" t="str">
        <f>IF(治験経費2_経費算出基準!G7="","",治験経費2_経費算出基準!G7)</f>
        <v/>
      </c>
      <c r="I7" s="140"/>
      <c r="J7" s="140"/>
      <c r="K7" s="140"/>
      <c r="L7" s="140"/>
      <c r="M7" s="140"/>
      <c r="N7" s="140"/>
      <c r="O7" s="140"/>
      <c r="P7" s="140"/>
      <c r="Q7" s="140"/>
      <c r="R7" s="140"/>
      <c r="S7" s="140"/>
      <c r="T7" s="140"/>
      <c r="U7" s="140"/>
      <c r="V7" s="140"/>
      <c r="W7" s="140"/>
      <c r="X7" s="140"/>
      <c r="Y7" s="140"/>
      <c r="Z7" s="140"/>
      <c r="AA7" s="140"/>
    </row>
    <row r="8" spans="1:28" ht="25.5" customHeight="1">
      <c r="A8" s="74" t="s">
        <v>42</v>
      </c>
      <c r="B8" s="115"/>
      <c r="C8" s="115"/>
      <c r="D8" s="115"/>
      <c r="E8" s="115"/>
      <c r="F8" s="115"/>
      <c r="G8" s="116"/>
      <c r="H8" s="74" t="str">
        <f>IF(治験経費2_経費算出基準!G8="","",治験経費2_経費算出基準!G8)</f>
        <v/>
      </c>
      <c r="I8" s="115"/>
      <c r="J8" s="115"/>
      <c r="K8" s="115"/>
      <c r="L8" s="115"/>
      <c r="M8" s="115"/>
      <c r="N8" s="116"/>
      <c r="O8" s="129" t="s">
        <v>88</v>
      </c>
      <c r="P8" s="130"/>
      <c r="Q8" s="130"/>
      <c r="R8" s="130"/>
      <c r="S8" s="130"/>
      <c r="T8" s="131"/>
      <c r="U8" s="129" t="str">
        <f>IF(治験経費2_経費算出基準!S8="","",治験経費2_経費算出基準!S8)</f>
        <v/>
      </c>
      <c r="V8" s="130"/>
      <c r="W8" s="130"/>
      <c r="X8" s="130"/>
      <c r="Y8" s="130"/>
      <c r="Z8" s="130"/>
      <c r="AA8" s="131"/>
      <c r="AB8" s="7"/>
    </row>
    <row r="9" spans="1:28" s="5" customFormat="1" ht="25.5" customHeight="1">
      <c r="A9" s="144" t="s">
        <v>89</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row>
    <row r="10" spans="1:28" ht="7.35" customHeight="1">
      <c r="A10" s="8"/>
      <c r="B10" s="8"/>
      <c r="C10" s="8"/>
      <c r="D10" s="8"/>
      <c r="E10" s="8"/>
      <c r="F10" s="8"/>
      <c r="G10" s="8"/>
      <c r="H10" s="9"/>
      <c r="I10" s="9"/>
      <c r="J10" s="9"/>
      <c r="K10" s="9"/>
      <c r="L10" s="9"/>
      <c r="M10" s="9"/>
      <c r="N10" s="9"/>
      <c r="O10" s="9"/>
      <c r="P10" s="9"/>
      <c r="Q10" s="9"/>
      <c r="R10" s="9"/>
      <c r="S10" s="9"/>
      <c r="T10" s="9"/>
      <c r="U10" s="9"/>
      <c r="V10" s="9"/>
      <c r="W10" s="9"/>
      <c r="X10" s="9"/>
      <c r="Y10" s="9"/>
      <c r="Z10" s="9"/>
      <c r="AA10" s="9"/>
    </row>
    <row r="11" spans="1:28" ht="19.5" customHeight="1">
      <c r="A11" s="135" t="s">
        <v>90</v>
      </c>
      <c r="B11" s="146"/>
      <c r="C11" s="146"/>
      <c r="D11" s="146"/>
      <c r="E11" s="146"/>
      <c r="F11" s="151" t="s">
        <v>91</v>
      </c>
      <c r="G11" s="129" t="s">
        <v>92</v>
      </c>
      <c r="H11" s="130"/>
      <c r="I11" s="130"/>
      <c r="J11" s="130"/>
      <c r="K11" s="130"/>
      <c r="L11" s="130"/>
      <c r="M11" s="130"/>
      <c r="N11" s="130"/>
      <c r="O11" s="130"/>
      <c r="P11" s="130"/>
      <c r="Q11" s="130"/>
      <c r="R11" s="130"/>
      <c r="S11" s="130"/>
      <c r="T11" s="130"/>
      <c r="U11" s="130"/>
      <c r="V11" s="130"/>
      <c r="W11" s="130"/>
      <c r="X11" s="130"/>
      <c r="Y11" s="130"/>
      <c r="Z11" s="130"/>
      <c r="AA11" s="131"/>
    </row>
    <row r="12" spans="1:28" ht="20.100000000000001" customHeight="1">
      <c r="A12" s="147"/>
      <c r="B12" s="148"/>
      <c r="C12" s="148"/>
      <c r="D12" s="148"/>
      <c r="E12" s="148"/>
      <c r="F12" s="151"/>
      <c r="G12" s="152" t="s">
        <v>93</v>
      </c>
      <c r="H12" s="136"/>
      <c r="I12" s="136"/>
      <c r="J12" s="136"/>
      <c r="K12" s="153"/>
      <c r="L12" s="152" t="s">
        <v>94</v>
      </c>
      <c r="M12" s="136"/>
      <c r="N12" s="136"/>
      <c r="O12" s="136"/>
      <c r="P12" s="153"/>
      <c r="Q12" s="152" t="s">
        <v>95</v>
      </c>
      <c r="R12" s="136"/>
      <c r="S12" s="136"/>
      <c r="T12" s="136"/>
      <c r="U12" s="153"/>
      <c r="V12" s="152" t="s">
        <v>96</v>
      </c>
      <c r="W12" s="136"/>
      <c r="X12" s="136"/>
      <c r="Y12" s="136"/>
      <c r="Z12" s="153"/>
      <c r="AA12" s="143" t="s">
        <v>97</v>
      </c>
    </row>
    <row r="13" spans="1:28" ht="20.100000000000001" customHeight="1">
      <c r="A13" s="149"/>
      <c r="B13" s="150"/>
      <c r="C13" s="150"/>
      <c r="D13" s="150"/>
      <c r="E13" s="150"/>
      <c r="F13" s="151"/>
      <c r="G13" s="10"/>
      <c r="H13" s="11"/>
      <c r="I13" s="12" t="s">
        <v>98</v>
      </c>
      <c r="J13" s="13">
        <v>1</v>
      </c>
      <c r="K13" s="13" t="s">
        <v>99</v>
      </c>
      <c r="L13" s="14"/>
      <c r="M13" s="13"/>
      <c r="N13" s="12" t="s">
        <v>98</v>
      </c>
      <c r="O13" s="13">
        <v>2</v>
      </c>
      <c r="P13" s="15" t="s">
        <v>99</v>
      </c>
      <c r="Q13" s="10"/>
      <c r="R13" s="12"/>
      <c r="S13" s="12" t="s">
        <v>98</v>
      </c>
      <c r="T13" s="13">
        <v>3</v>
      </c>
      <c r="U13" s="15" t="s">
        <v>99</v>
      </c>
      <c r="V13" s="10"/>
      <c r="W13" s="13"/>
      <c r="X13" s="12" t="s">
        <v>98</v>
      </c>
      <c r="Y13" s="13">
        <v>5</v>
      </c>
      <c r="Z13" s="15" t="s">
        <v>99</v>
      </c>
      <c r="AA13" s="143"/>
    </row>
    <row r="14" spans="1:28" ht="20.100000000000001" customHeight="1">
      <c r="A14" s="16" t="s">
        <v>100</v>
      </c>
      <c r="B14" s="129" t="s">
        <v>101</v>
      </c>
      <c r="C14" s="130"/>
      <c r="D14" s="130"/>
      <c r="E14" s="131"/>
      <c r="F14" s="17">
        <v>10</v>
      </c>
      <c r="G14" s="18"/>
      <c r="H14" s="120"/>
      <c r="I14" s="121"/>
      <c r="J14" s="121"/>
      <c r="K14" s="122"/>
      <c r="L14" s="43"/>
      <c r="M14" s="117" t="s">
        <v>102</v>
      </c>
      <c r="N14" s="118"/>
      <c r="O14" s="118"/>
      <c r="P14" s="119"/>
      <c r="Q14" s="43"/>
      <c r="R14" s="117" t="s">
        <v>103</v>
      </c>
      <c r="S14" s="118"/>
      <c r="T14" s="118"/>
      <c r="U14" s="119"/>
      <c r="V14" s="43"/>
      <c r="W14" s="117" t="s">
        <v>104</v>
      </c>
      <c r="X14" s="118"/>
      <c r="Y14" s="118"/>
      <c r="Z14" s="119"/>
      <c r="AA14" s="19" t="str">
        <f>IF(AND(G14="",L14="",Q14="",V14=""),"─",IF(AND(V14="",Q14="",L14=""),F14,IF(AND(V14="",Q14="",G14=""),F14*2,IF(AND(V14="",L14="",G14=""),F14*3,IF(AND(Q14="",L14="",G14=""),F14*5)))))</f>
        <v>─</v>
      </c>
      <c r="AB14" s="20"/>
    </row>
    <row r="15" spans="1:28" ht="20.100000000000001" customHeight="1">
      <c r="A15" s="16" t="s">
        <v>105</v>
      </c>
      <c r="B15" s="129" t="s">
        <v>24</v>
      </c>
      <c r="C15" s="130"/>
      <c r="D15" s="130"/>
      <c r="E15" s="131"/>
      <c r="F15" s="17">
        <v>1</v>
      </c>
      <c r="G15" s="123" t="s">
        <v>106</v>
      </c>
      <c r="H15" s="124"/>
      <c r="I15" s="124"/>
      <c r="J15" s="124"/>
      <c r="K15" s="124"/>
      <c r="L15" s="124"/>
      <c r="M15" s="124"/>
      <c r="N15" s="124"/>
      <c r="O15" s="124"/>
      <c r="P15" s="125"/>
      <c r="Q15" s="43"/>
      <c r="R15" s="126" t="s">
        <v>107</v>
      </c>
      <c r="S15" s="127"/>
      <c r="T15" s="127"/>
      <c r="U15" s="127"/>
      <c r="V15" s="127"/>
      <c r="W15" s="127"/>
      <c r="X15" s="127"/>
      <c r="Y15" s="127"/>
      <c r="Z15" s="128"/>
      <c r="AA15" s="19" t="str">
        <f>IF(Q15="","─",F15*Q15)</f>
        <v>─</v>
      </c>
      <c r="AB15" s="20"/>
    </row>
    <row r="16" spans="1:28" ht="50.1" customHeight="1">
      <c r="A16" s="21" t="s">
        <v>108</v>
      </c>
      <c r="B16" s="135" t="s">
        <v>109</v>
      </c>
      <c r="C16" s="136"/>
      <c r="D16" s="136"/>
      <c r="E16" s="136"/>
      <c r="F16" s="17">
        <v>1</v>
      </c>
      <c r="G16" s="43"/>
      <c r="H16" s="132" t="s">
        <v>110</v>
      </c>
      <c r="I16" s="133"/>
      <c r="J16" s="133"/>
      <c r="K16" s="134"/>
      <c r="L16" s="43"/>
      <c r="M16" s="132" t="s">
        <v>111</v>
      </c>
      <c r="N16" s="133"/>
      <c r="O16" s="133"/>
      <c r="P16" s="134"/>
      <c r="Q16" s="43"/>
      <c r="R16" s="117" t="s">
        <v>112</v>
      </c>
      <c r="S16" s="118"/>
      <c r="T16" s="118"/>
      <c r="U16" s="119"/>
      <c r="V16" s="43"/>
      <c r="W16" s="132" t="s">
        <v>113</v>
      </c>
      <c r="X16" s="133"/>
      <c r="Y16" s="133"/>
      <c r="Z16" s="134"/>
      <c r="AA16" s="19" t="str">
        <f>IF(AND(G16="",L16="",Q16="",V16=""),"─",IF(AND(V16="",Q16="",L16=""),F16,IF(AND(V16="",Q16="",G16=""),F16*2,IF(AND(V16="",L16="",G16=""),F16*3,IF(AND(Q16="",L16="",G16=""),F16*5)))))</f>
        <v>─</v>
      </c>
      <c r="AB16" s="22"/>
    </row>
    <row r="17" spans="1:28" ht="30" customHeight="1">
      <c r="A17" s="21" t="s">
        <v>114</v>
      </c>
      <c r="B17" s="137" t="s">
        <v>28</v>
      </c>
      <c r="C17" s="138"/>
      <c r="D17" s="138"/>
      <c r="E17" s="138"/>
      <c r="F17" s="17">
        <v>1</v>
      </c>
      <c r="G17" s="43"/>
      <c r="H17" s="117" t="s">
        <v>115</v>
      </c>
      <c r="I17" s="118"/>
      <c r="J17" s="118"/>
      <c r="K17" s="119"/>
      <c r="L17" s="43"/>
      <c r="M17" s="117" t="s">
        <v>116</v>
      </c>
      <c r="N17" s="118"/>
      <c r="O17" s="118"/>
      <c r="P17" s="119"/>
      <c r="Q17" s="43"/>
      <c r="R17" s="117" t="s">
        <v>117</v>
      </c>
      <c r="S17" s="118"/>
      <c r="T17" s="118"/>
      <c r="U17" s="119"/>
      <c r="V17" s="18"/>
      <c r="W17" s="120"/>
      <c r="X17" s="121"/>
      <c r="Y17" s="121"/>
      <c r="Z17" s="122"/>
      <c r="AA17" s="19" t="str">
        <f>IF(AND(G17="",L17="",Q17="",V17=""),"─",IF(AND(V17="",Q17="",L17=""),F17,IF(AND(V17="",Q17="",G17=""),F17*2,IF(AND(V17="",L17="",G17=""),F17*3,IF(AND(Q17="",L17="",G17=""),F17*5)))))</f>
        <v>─</v>
      </c>
      <c r="AB17" s="22"/>
    </row>
    <row r="18" spans="1:28" ht="49.95" customHeight="1">
      <c r="A18" s="16" t="s">
        <v>118</v>
      </c>
      <c r="B18" s="117" t="s">
        <v>119</v>
      </c>
      <c r="C18" s="118"/>
      <c r="D18" s="118"/>
      <c r="E18" s="118"/>
      <c r="F18" s="17">
        <v>1</v>
      </c>
      <c r="G18" s="43"/>
      <c r="H18" s="117" t="s">
        <v>120</v>
      </c>
      <c r="I18" s="118"/>
      <c r="J18" s="118"/>
      <c r="K18" s="119"/>
      <c r="L18" s="18"/>
      <c r="M18" s="120"/>
      <c r="N18" s="121"/>
      <c r="O18" s="121"/>
      <c r="P18" s="122"/>
      <c r="Q18" s="43"/>
      <c r="R18" s="117" t="s">
        <v>121</v>
      </c>
      <c r="S18" s="118"/>
      <c r="T18" s="118"/>
      <c r="U18" s="119"/>
      <c r="V18" s="18"/>
      <c r="W18" s="120"/>
      <c r="X18" s="121"/>
      <c r="Y18" s="121"/>
      <c r="Z18" s="122"/>
      <c r="AA18" s="19" t="str">
        <f>IF(AND(G18="",L18="",Q18="",V18=""),"─",IF(AND(V18="",Q18="",L18=""),F18,IF(AND(V18="",Q18="",G18=""),F18*2,IF(AND(V18="",L18="",G18=""),F18*3,IF(AND(Q18="",L18="",G18=""),F18*5)))))</f>
        <v>─</v>
      </c>
      <c r="AB18" s="23"/>
    </row>
    <row r="19" spans="1:28" ht="19.95" customHeight="1">
      <c r="A19" s="16" t="s">
        <v>122</v>
      </c>
      <c r="B19" s="117" t="s">
        <v>30</v>
      </c>
      <c r="C19" s="118"/>
      <c r="D19" s="118"/>
      <c r="E19" s="119"/>
      <c r="F19" s="17">
        <v>1</v>
      </c>
      <c r="G19" s="123" t="s">
        <v>106</v>
      </c>
      <c r="H19" s="124"/>
      <c r="I19" s="124"/>
      <c r="J19" s="124"/>
      <c r="K19" s="124"/>
      <c r="L19" s="124"/>
      <c r="M19" s="124"/>
      <c r="N19" s="124"/>
      <c r="O19" s="124"/>
      <c r="P19" s="125"/>
      <c r="Q19" s="43"/>
      <c r="R19" s="126" t="s">
        <v>123</v>
      </c>
      <c r="S19" s="127"/>
      <c r="T19" s="127"/>
      <c r="U19" s="127"/>
      <c r="V19" s="127"/>
      <c r="W19" s="127"/>
      <c r="X19" s="127"/>
      <c r="Y19" s="127"/>
      <c r="Z19" s="128"/>
      <c r="AA19" s="19" t="str">
        <f>IF(Q19="","─",ROUNDUP(F19*Q19/5,0))</f>
        <v>─</v>
      </c>
      <c r="AB19" s="20"/>
    </row>
    <row r="20" spans="1:28" ht="30" customHeight="1">
      <c r="A20" s="16" t="s">
        <v>124</v>
      </c>
      <c r="B20" s="117" t="s">
        <v>125</v>
      </c>
      <c r="C20" s="118"/>
      <c r="D20" s="118"/>
      <c r="E20" s="119"/>
      <c r="F20" s="17">
        <v>1</v>
      </c>
      <c r="G20" s="43"/>
      <c r="H20" s="117" t="s">
        <v>126</v>
      </c>
      <c r="I20" s="118"/>
      <c r="J20" s="118"/>
      <c r="K20" s="119"/>
      <c r="L20" s="43"/>
      <c r="M20" s="117" t="s">
        <v>127</v>
      </c>
      <c r="N20" s="118"/>
      <c r="O20" s="118"/>
      <c r="P20" s="119"/>
      <c r="Q20" s="18"/>
      <c r="R20" s="120"/>
      <c r="S20" s="121"/>
      <c r="T20" s="121"/>
      <c r="U20" s="122"/>
      <c r="V20" s="18"/>
      <c r="W20" s="120"/>
      <c r="X20" s="121"/>
      <c r="Y20" s="121"/>
      <c r="Z20" s="122"/>
      <c r="AA20" s="19" t="str">
        <f>IF(AND(G20="",L20="",Q20="",V20=""),"─",IF(AND(V20="",Q20="",L20=""),F20,IF(AND(V20="",Q20="",G20=""),F20*2,IF(AND(V20="",L20="",G20=""),F20*3,IF(AND(Q20="",L20="",G20=""),F20*5)))))</f>
        <v>─</v>
      </c>
      <c r="AB20" s="23"/>
    </row>
    <row r="21" spans="1:28" ht="49.95" customHeight="1">
      <c r="A21" s="16" t="s">
        <v>128</v>
      </c>
      <c r="B21" s="117" t="s">
        <v>129</v>
      </c>
      <c r="C21" s="118"/>
      <c r="D21" s="118"/>
      <c r="E21" s="119"/>
      <c r="F21" s="17">
        <v>5</v>
      </c>
      <c r="G21" s="43"/>
      <c r="H21" s="117" t="s">
        <v>130</v>
      </c>
      <c r="I21" s="118"/>
      <c r="J21" s="118"/>
      <c r="K21" s="119"/>
      <c r="L21" s="18"/>
      <c r="M21" s="117"/>
      <c r="N21" s="118"/>
      <c r="O21" s="118"/>
      <c r="P21" s="119"/>
      <c r="Q21" s="18"/>
      <c r="R21" s="120"/>
      <c r="S21" s="121"/>
      <c r="T21" s="121"/>
      <c r="U21" s="122"/>
      <c r="V21" s="18"/>
      <c r="W21" s="120"/>
      <c r="X21" s="121"/>
      <c r="Y21" s="121"/>
      <c r="Z21" s="122"/>
      <c r="AA21" s="19" t="str">
        <f>IF(AND(G21="",L21="",Q21="",V21=""),"─",IF(AND(V21="",Q21="",L21=""),F21,IF(AND(V21="",Q21="",G21=""),F21*2,IF(AND(V21="",L21="",G21=""),F21*3,IF(AND(Q21="",L21="",G21=""),F21*5)))))</f>
        <v>─</v>
      </c>
      <c r="AB21" s="23"/>
    </row>
    <row r="22" spans="1:28" ht="20.100000000000001" customHeight="1">
      <c r="A22" s="129" t="s">
        <v>131</v>
      </c>
      <c r="B22" s="130"/>
      <c r="C22" s="130"/>
      <c r="D22" s="130"/>
      <c r="E22" s="130"/>
      <c r="F22" s="130"/>
      <c r="G22" s="130"/>
      <c r="H22" s="130"/>
      <c r="I22" s="130"/>
      <c r="J22" s="130"/>
      <c r="K22" s="130"/>
      <c r="L22" s="130"/>
      <c r="M22" s="130"/>
      <c r="N22" s="130"/>
      <c r="O22" s="130"/>
      <c r="P22" s="130"/>
      <c r="Q22" s="130"/>
      <c r="R22" s="130"/>
      <c r="S22" s="130"/>
      <c r="T22" s="130"/>
      <c r="U22" s="130"/>
      <c r="V22" s="130"/>
      <c r="W22" s="130"/>
      <c r="X22" s="130"/>
      <c r="Y22" s="130"/>
      <c r="Z22" s="131"/>
      <c r="AA22" s="24">
        <f>SUM(AA14:AA21)</f>
        <v>0</v>
      </c>
    </row>
  </sheetData>
  <sheetProtection sheet="1" selectLockedCells="1"/>
  <mergeCells count="65">
    <mergeCell ref="H8:N8"/>
    <mergeCell ref="O8:T8"/>
    <mergeCell ref="U8:AA8"/>
    <mergeCell ref="AA12:AA13"/>
    <mergeCell ref="A9:AA9"/>
    <mergeCell ref="A8:G8"/>
    <mergeCell ref="A11:E13"/>
    <mergeCell ref="F11:F13"/>
    <mergeCell ref="G11:AA11"/>
    <mergeCell ref="G12:K12"/>
    <mergeCell ref="L12:P12"/>
    <mergeCell ref="Q12:U12"/>
    <mergeCell ref="V12:Z12"/>
    <mergeCell ref="O1:T1"/>
    <mergeCell ref="U1:AA1"/>
    <mergeCell ref="A2:G2"/>
    <mergeCell ref="H2:N2"/>
    <mergeCell ref="O2:T2"/>
    <mergeCell ref="U2:AA2"/>
    <mergeCell ref="D1:G1"/>
    <mergeCell ref="H1:N1"/>
    <mergeCell ref="A4:AA4"/>
    <mergeCell ref="A6:G6"/>
    <mergeCell ref="A7:G7"/>
    <mergeCell ref="U6:AA6"/>
    <mergeCell ref="O6:T6"/>
    <mergeCell ref="H6:N6"/>
    <mergeCell ref="H7:AA7"/>
    <mergeCell ref="A22:Z22"/>
    <mergeCell ref="B21:E21"/>
    <mergeCell ref="H16:K16"/>
    <mergeCell ref="M16:P16"/>
    <mergeCell ref="R16:U16"/>
    <mergeCell ref="W16:Z16"/>
    <mergeCell ref="H17:K17"/>
    <mergeCell ref="M17:P17"/>
    <mergeCell ref="B16:E16"/>
    <mergeCell ref="B17:E17"/>
    <mergeCell ref="B18:E18"/>
    <mergeCell ref="B19:E19"/>
    <mergeCell ref="B20:E20"/>
    <mergeCell ref="R17:U17"/>
    <mergeCell ref="W17:Z17"/>
    <mergeCell ref="H18:K18"/>
    <mergeCell ref="B14:E14"/>
    <mergeCell ref="B15:E15"/>
    <mergeCell ref="H14:K14"/>
    <mergeCell ref="M14:P14"/>
    <mergeCell ref="R14:U14"/>
    <mergeCell ref="G15:P15"/>
    <mergeCell ref="R15:Z15"/>
    <mergeCell ref="W14:Z14"/>
    <mergeCell ref="R18:U18"/>
    <mergeCell ref="W18:Z18"/>
    <mergeCell ref="M18:P18"/>
    <mergeCell ref="G19:P19"/>
    <mergeCell ref="R19:Z19"/>
    <mergeCell ref="H20:K20"/>
    <mergeCell ref="M20:P20"/>
    <mergeCell ref="R20:U20"/>
    <mergeCell ref="W20:Z20"/>
    <mergeCell ref="H21:K21"/>
    <mergeCell ref="M21:P21"/>
    <mergeCell ref="R21:U21"/>
    <mergeCell ref="W21:Z21"/>
  </mergeCells>
  <phoneticPr fontId="2"/>
  <dataValidations count="1">
    <dataValidation type="list" allowBlank="1" showInputMessage="1" showErrorMessage="1" sqref="V16 V14 G16:G18 Q16:Q18 G20:G21 L16:L17 L20 L14 Q14"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ignoredErrors>
    <ignoredError sqref="AA15 AA19"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6A6E9-6834-4EA0-A4BB-D4B188793A73}">
  <dimension ref="A1:AB20"/>
  <sheetViews>
    <sheetView view="pageBreakPreview" zoomScaleNormal="85" zoomScaleSheetLayoutView="100" workbookViewId="0">
      <selection activeCell="G14" sqref="G14"/>
    </sheetView>
  </sheetViews>
  <sheetFormatPr defaultColWidth="3.6640625" defaultRowHeight="20.100000000000001" customHeight="1"/>
  <cols>
    <col min="1" max="1" width="2.88671875" style="2" bestFit="1" customWidth="1"/>
    <col min="2" max="2" width="3.6640625" style="2"/>
    <col min="3" max="3" width="3.6640625" style="2" customWidth="1"/>
    <col min="4" max="7" width="3.6640625" style="2"/>
    <col min="8" max="9" width="3.6640625" style="2" customWidth="1"/>
    <col min="10" max="12" width="3.6640625" style="2"/>
    <col min="13" max="13" width="3.6640625" style="2" customWidth="1"/>
    <col min="14" max="18" width="3.6640625" style="2"/>
    <col min="19" max="19" width="3.6640625" style="2" customWidth="1"/>
    <col min="20" max="24" width="3.6640625" style="2"/>
    <col min="25" max="25" width="3.6640625" style="2" customWidth="1"/>
    <col min="26" max="26" width="3.6640625" style="2"/>
    <col min="27" max="27" width="4.6640625" style="2" customWidth="1"/>
    <col min="28" max="28" width="84.33203125" style="2" customWidth="1"/>
    <col min="29" max="252" width="3.6640625" style="2"/>
    <col min="253" max="253" width="2.88671875" style="2" bestFit="1" customWidth="1"/>
    <col min="254" max="508" width="3.6640625" style="2"/>
    <col min="509" max="509" width="2.88671875" style="2" bestFit="1" customWidth="1"/>
    <col min="510" max="764" width="3.6640625" style="2"/>
    <col min="765" max="765" width="2.88671875" style="2" bestFit="1" customWidth="1"/>
    <col min="766" max="1020" width="3.6640625" style="2"/>
    <col min="1021" max="1021" width="2.88671875" style="2" bestFit="1" customWidth="1"/>
    <col min="1022" max="1276" width="3.6640625" style="2"/>
    <col min="1277" max="1277" width="2.88671875" style="2" bestFit="1" customWidth="1"/>
    <col min="1278" max="1532" width="3.6640625" style="2"/>
    <col min="1533" max="1533" width="2.88671875" style="2" bestFit="1" customWidth="1"/>
    <col min="1534" max="1788" width="3.6640625" style="2"/>
    <col min="1789" max="1789" width="2.88671875" style="2" bestFit="1" customWidth="1"/>
    <col min="1790" max="2044" width="3.6640625" style="2"/>
    <col min="2045" max="2045" width="2.88671875" style="2" bestFit="1" customWidth="1"/>
    <col min="2046" max="2300" width="3.6640625" style="2"/>
    <col min="2301" max="2301" width="2.88671875" style="2" bestFit="1" customWidth="1"/>
    <col min="2302" max="2556" width="3.6640625" style="2"/>
    <col min="2557" max="2557" width="2.88671875" style="2" bestFit="1" customWidth="1"/>
    <col min="2558" max="2812" width="3.6640625" style="2"/>
    <col min="2813" max="2813" width="2.88671875" style="2" bestFit="1" customWidth="1"/>
    <col min="2814" max="3068" width="3.6640625" style="2"/>
    <col min="3069" max="3069" width="2.88671875" style="2" bestFit="1" customWidth="1"/>
    <col min="3070" max="3324" width="3.6640625" style="2"/>
    <col min="3325" max="3325" width="2.88671875" style="2" bestFit="1" customWidth="1"/>
    <col min="3326" max="3580" width="3.6640625" style="2"/>
    <col min="3581" max="3581" width="2.88671875" style="2" bestFit="1" customWidth="1"/>
    <col min="3582" max="3836" width="3.6640625" style="2"/>
    <col min="3837" max="3837" width="2.88671875" style="2" bestFit="1" customWidth="1"/>
    <col min="3838" max="4092" width="3.6640625" style="2"/>
    <col min="4093" max="4093" width="2.88671875" style="2" bestFit="1" customWidth="1"/>
    <col min="4094" max="4348" width="3.6640625" style="2"/>
    <col min="4349" max="4349" width="2.88671875" style="2" bestFit="1" customWidth="1"/>
    <col min="4350" max="4604" width="3.6640625" style="2"/>
    <col min="4605" max="4605" width="2.88671875" style="2" bestFit="1" customWidth="1"/>
    <col min="4606" max="4860" width="3.6640625" style="2"/>
    <col min="4861" max="4861" width="2.88671875" style="2" bestFit="1" customWidth="1"/>
    <col min="4862" max="5116" width="3.6640625" style="2"/>
    <col min="5117" max="5117" width="2.88671875" style="2" bestFit="1" customWidth="1"/>
    <col min="5118" max="5372" width="3.6640625" style="2"/>
    <col min="5373" max="5373" width="2.88671875" style="2" bestFit="1" customWidth="1"/>
    <col min="5374" max="5628" width="3.6640625" style="2"/>
    <col min="5629" max="5629" width="2.88671875" style="2" bestFit="1" customWidth="1"/>
    <col min="5630" max="5884" width="3.6640625" style="2"/>
    <col min="5885" max="5885" width="2.88671875" style="2" bestFit="1" customWidth="1"/>
    <col min="5886" max="6140" width="3.6640625" style="2"/>
    <col min="6141" max="6141" width="2.88671875" style="2" bestFit="1" customWidth="1"/>
    <col min="6142" max="6396" width="3.6640625" style="2"/>
    <col min="6397" max="6397" width="2.88671875" style="2" bestFit="1" customWidth="1"/>
    <col min="6398" max="6652" width="3.6640625" style="2"/>
    <col min="6653" max="6653" width="2.88671875" style="2" bestFit="1" customWidth="1"/>
    <col min="6654" max="6908" width="3.6640625" style="2"/>
    <col min="6909" max="6909" width="2.88671875" style="2" bestFit="1" customWidth="1"/>
    <col min="6910" max="7164" width="3.6640625" style="2"/>
    <col min="7165" max="7165" width="2.88671875" style="2" bestFit="1" customWidth="1"/>
    <col min="7166" max="7420" width="3.6640625" style="2"/>
    <col min="7421" max="7421" width="2.88671875" style="2" bestFit="1" customWidth="1"/>
    <col min="7422" max="7676" width="3.6640625" style="2"/>
    <col min="7677" max="7677" width="2.88671875" style="2" bestFit="1" customWidth="1"/>
    <col min="7678" max="7932" width="3.6640625" style="2"/>
    <col min="7933" max="7933" width="2.88671875" style="2" bestFit="1" customWidth="1"/>
    <col min="7934" max="8188" width="3.6640625" style="2"/>
    <col min="8189" max="8189" width="2.88671875" style="2" bestFit="1" customWidth="1"/>
    <col min="8190" max="8444" width="3.6640625" style="2"/>
    <col min="8445" max="8445" width="2.88671875" style="2" bestFit="1" customWidth="1"/>
    <col min="8446" max="8700" width="3.6640625" style="2"/>
    <col min="8701" max="8701" width="2.88671875" style="2" bestFit="1" customWidth="1"/>
    <col min="8702" max="8956" width="3.6640625" style="2"/>
    <col min="8957" max="8957" width="2.88671875" style="2" bestFit="1" customWidth="1"/>
    <col min="8958" max="9212" width="3.6640625" style="2"/>
    <col min="9213" max="9213" width="2.88671875" style="2" bestFit="1" customWidth="1"/>
    <col min="9214" max="9468" width="3.6640625" style="2"/>
    <col min="9469" max="9469" width="2.88671875" style="2" bestFit="1" customWidth="1"/>
    <col min="9470" max="9724" width="3.6640625" style="2"/>
    <col min="9725" max="9725" width="2.88671875" style="2" bestFit="1" customWidth="1"/>
    <col min="9726" max="9980" width="3.6640625" style="2"/>
    <col min="9981" max="9981" width="2.88671875" style="2" bestFit="1" customWidth="1"/>
    <col min="9982" max="10236" width="3.6640625" style="2"/>
    <col min="10237" max="10237" width="2.88671875" style="2" bestFit="1" customWidth="1"/>
    <col min="10238" max="10492" width="3.6640625" style="2"/>
    <col min="10493" max="10493" width="2.88671875" style="2" bestFit="1" customWidth="1"/>
    <col min="10494" max="10748" width="3.6640625" style="2"/>
    <col min="10749" max="10749" width="2.88671875" style="2" bestFit="1" customWidth="1"/>
    <col min="10750" max="11004" width="3.6640625" style="2"/>
    <col min="11005" max="11005" width="2.88671875" style="2" bestFit="1" customWidth="1"/>
    <col min="11006" max="11260" width="3.6640625" style="2"/>
    <col min="11261" max="11261" width="2.88671875" style="2" bestFit="1" customWidth="1"/>
    <col min="11262" max="11516" width="3.6640625" style="2"/>
    <col min="11517" max="11517" width="2.88671875" style="2" bestFit="1" customWidth="1"/>
    <col min="11518" max="11772" width="3.6640625" style="2"/>
    <col min="11773" max="11773" width="2.88671875" style="2" bestFit="1" customWidth="1"/>
    <col min="11774" max="12028" width="3.6640625" style="2"/>
    <col min="12029" max="12029" width="2.88671875" style="2" bestFit="1" customWidth="1"/>
    <col min="12030" max="12284" width="3.6640625" style="2"/>
    <col min="12285" max="12285" width="2.88671875" style="2" bestFit="1" customWidth="1"/>
    <col min="12286" max="12540" width="3.6640625" style="2"/>
    <col min="12541" max="12541" width="2.88671875" style="2" bestFit="1" customWidth="1"/>
    <col min="12542" max="12796" width="3.6640625" style="2"/>
    <col min="12797" max="12797" width="2.88671875" style="2" bestFit="1" customWidth="1"/>
    <col min="12798" max="13052" width="3.6640625" style="2"/>
    <col min="13053" max="13053" width="2.88671875" style="2" bestFit="1" customWidth="1"/>
    <col min="13054" max="13308" width="3.6640625" style="2"/>
    <col min="13309" max="13309" width="2.88671875" style="2" bestFit="1" customWidth="1"/>
    <col min="13310" max="13564" width="3.6640625" style="2"/>
    <col min="13565" max="13565" width="2.88671875" style="2" bestFit="1" customWidth="1"/>
    <col min="13566" max="13820" width="3.6640625" style="2"/>
    <col min="13821" max="13821" width="2.88671875" style="2" bestFit="1" customWidth="1"/>
    <col min="13822" max="14076" width="3.6640625" style="2"/>
    <col min="14077" max="14077" width="2.88671875" style="2" bestFit="1" customWidth="1"/>
    <col min="14078" max="14332" width="3.6640625" style="2"/>
    <col min="14333" max="14333" width="2.88671875" style="2" bestFit="1" customWidth="1"/>
    <col min="14334" max="14588" width="3.6640625" style="2"/>
    <col min="14589" max="14589" width="2.88671875" style="2" bestFit="1" customWidth="1"/>
    <col min="14590" max="14844" width="3.6640625" style="2"/>
    <col min="14845" max="14845" width="2.88671875" style="2" bestFit="1" customWidth="1"/>
    <col min="14846" max="15100" width="3.6640625" style="2"/>
    <col min="15101" max="15101" width="2.88671875" style="2" bestFit="1" customWidth="1"/>
    <col min="15102" max="15356" width="3.6640625" style="2"/>
    <col min="15357" max="15357" width="2.88671875" style="2" bestFit="1" customWidth="1"/>
    <col min="15358" max="15612" width="3.6640625" style="2"/>
    <col min="15613" max="15613" width="2.88671875" style="2" bestFit="1" customWidth="1"/>
    <col min="15614" max="15868" width="3.6640625" style="2"/>
    <col min="15869" max="15869" width="2.88671875" style="2" bestFit="1" customWidth="1"/>
    <col min="15870" max="16124" width="3.6640625" style="2"/>
    <col min="16125" max="16125" width="2.88671875" style="2" bestFit="1" customWidth="1"/>
    <col min="16126" max="16384" width="3.6640625" style="2"/>
  </cols>
  <sheetData>
    <row r="1" spans="1:28" ht="20.100000000000001" customHeight="1">
      <c r="A1" s="1" t="s">
        <v>132</v>
      </c>
      <c r="B1" s="1"/>
      <c r="C1" s="1"/>
      <c r="D1" s="103" t="s">
        <v>2</v>
      </c>
      <c r="E1" s="103"/>
      <c r="F1" s="103"/>
      <c r="G1" s="103"/>
      <c r="H1" s="103" t="str">
        <f>IF(治験経費2_経費算出基準!G1="","",治験経費2_経費算出基準!G1)</f>
        <v/>
      </c>
      <c r="I1" s="103"/>
      <c r="J1" s="103"/>
      <c r="K1" s="103"/>
      <c r="L1" s="103"/>
      <c r="M1" s="103"/>
      <c r="N1" s="103"/>
      <c r="O1" s="103" t="s">
        <v>35</v>
      </c>
      <c r="P1" s="103"/>
      <c r="Q1" s="103"/>
      <c r="R1" s="103"/>
      <c r="S1" s="103"/>
      <c r="T1" s="103"/>
      <c r="U1" s="103" t="str">
        <f>IF(治験経費2_経費算出基準!S1="","",治験経費2_経費算出基準!S1)</f>
        <v/>
      </c>
      <c r="V1" s="103"/>
      <c r="W1" s="103"/>
      <c r="X1" s="103"/>
      <c r="Y1" s="103"/>
      <c r="Z1" s="103"/>
      <c r="AA1" s="103"/>
    </row>
    <row r="2" spans="1:28" ht="20.100000000000001" customHeight="1">
      <c r="A2" s="84" t="s">
        <v>6</v>
      </c>
      <c r="B2" s="84"/>
      <c r="C2" s="84"/>
      <c r="D2" s="84"/>
      <c r="E2" s="84"/>
      <c r="F2" s="84"/>
      <c r="G2" s="84"/>
      <c r="H2" s="103" t="str">
        <f>IF(治験経費2_経費算出基準!G2="","",治験経費2_経費算出基準!G2)</f>
        <v>C：体外診断用医薬品</v>
      </c>
      <c r="I2" s="103"/>
      <c r="J2" s="103"/>
      <c r="K2" s="103"/>
      <c r="L2" s="103"/>
      <c r="M2" s="103"/>
      <c r="N2" s="141"/>
      <c r="O2" s="103" t="s">
        <v>8</v>
      </c>
      <c r="P2" s="103"/>
      <c r="Q2" s="103"/>
      <c r="R2" s="103"/>
      <c r="S2" s="103"/>
      <c r="T2" s="103"/>
      <c r="U2" s="142" t="str">
        <f>IF(治験経費2_経費算出基準!S2="","",治験経費2_経費算出基準!S2)</f>
        <v>20xx/xx/xx</v>
      </c>
      <c r="V2" s="142"/>
      <c r="W2" s="142"/>
      <c r="X2" s="142"/>
      <c r="Y2" s="142"/>
      <c r="Z2" s="142"/>
      <c r="AA2" s="142"/>
    </row>
    <row r="3" spans="1:28" customFormat="1" ht="7.35" customHeight="1">
      <c r="A3" s="3"/>
      <c r="F3" s="4"/>
      <c r="G3" s="4"/>
    </row>
    <row r="4" spans="1:28" s="5" customFormat="1" ht="26.25" customHeight="1">
      <c r="A4" s="139" t="s">
        <v>133</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row>
    <row r="5" spans="1:28"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28" ht="25.5" customHeight="1">
      <c r="A6" s="88" t="s">
        <v>39</v>
      </c>
      <c r="B6" s="88"/>
      <c r="C6" s="88"/>
      <c r="D6" s="88"/>
      <c r="E6" s="88"/>
      <c r="F6" s="88"/>
      <c r="G6" s="88"/>
      <c r="H6" s="84" t="str">
        <f>IF(治験経費2_経費算出基準!G6="","",治験経費2_経費算出基準!G6)</f>
        <v/>
      </c>
      <c r="I6" s="84"/>
      <c r="J6" s="84"/>
      <c r="K6" s="84"/>
      <c r="L6" s="84"/>
      <c r="M6" s="84"/>
      <c r="N6" s="84"/>
      <c r="O6" s="91" t="s">
        <v>40</v>
      </c>
      <c r="P6" s="91"/>
      <c r="Q6" s="91"/>
      <c r="R6" s="91"/>
      <c r="S6" s="91"/>
      <c r="T6" s="91"/>
      <c r="U6" s="91" t="str">
        <f>IF(治験経費2_経費算出基準!S6="","",治験経費2_経費算出基準!S6)</f>
        <v/>
      </c>
      <c r="V6" s="91"/>
      <c r="W6" s="91"/>
      <c r="X6" s="91"/>
      <c r="Y6" s="91"/>
      <c r="Z6" s="91"/>
      <c r="AA6" s="91"/>
    </row>
    <row r="7" spans="1:28" ht="34.5" customHeight="1">
      <c r="A7" s="84" t="s">
        <v>41</v>
      </c>
      <c r="B7" s="84"/>
      <c r="C7" s="84"/>
      <c r="D7" s="84"/>
      <c r="E7" s="84"/>
      <c r="F7" s="84"/>
      <c r="G7" s="84"/>
      <c r="H7" s="140" t="str">
        <f>IF(治験経費2_経費算出基準!G7="","",治験経費2_経費算出基準!G7)</f>
        <v/>
      </c>
      <c r="I7" s="140"/>
      <c r="J7" s="140"/>
      <c r="K7" s="140"/>
      <c r="L7" s="140"/>
      <c r="M7" s="140"/>
      <c r="N7" s="140"/>
      <c r="O7" s="140"/>
      <c r="P7" s="140"/>
      <c r="Q7" s="140"/>
      <c r="R7" s="140"/>
      <c r="S7" s="140"/>
      <c r="T7" s="140"/>
      <c r="U7" s="140"/>
      <c r="V7" s="140"/>
      <c r="W7" s="140"/>
      <c r="X7" s="140"/>
      <c r="Y7" s="140"/>
      <c r="Z7" s="140"/>
      <c r="AA7" s="140"/>
    </row>
    <row r="8" spans="1:28" ht="25.5" customHeight="1">
      <c r="A8" s="74" t="s">
        <v>42</v>
      </c>
      <c r="B8" s="115"/>
      <c r="C8" s="115"/>
      <c r="D8" s="115"/>
      <c r="E8" s="115"/>
      <c r="F8" s="115"/>
      <c r="G8" s="116"/>
      <c r="H8" s="74" t="str">
        <f>IF(治験経費2_経費算出基準!G8="","",治験経費2_経費算出基準!G8)</f>
        <v/>
      </c>
      <c r="I8" s="115"/>
      <c r="J8" s="115"/>
      <c r="K8" s="115"/>
      <c r="L8" s="115"/>
      <c r="M8" s="115"/>
      <c r="N8" s="116"/>
      <c r="O8" s="129" t="s">
        <v>88</v>
      </c>
      <c r="P8" s="130"/>
      <c r="Q8" s="130"/>
      <c r="R8" s="130"/>
      <c r="S8" s="130"/>
      <c r="T8" s="131"/>
      <c r="U8" s="129" t="str">
        <f>IF(治験経費2_経費算出基準!S8="","",治験経費2_経費算出基準!S8)</f>
        <v/>
      </c>
      <c r="V8" s="130"/>
      <c r="W8" s="130"/>
      <c r="X8" s="130"/>
      <c r="Y8" s="130"/>
      <c r="Z8" s="130"/>
      <c r="AA8" s="131"/>
      <c r="AB8" s="7"/>
    </row>
    <row r="9" spans="1:28" s="5" customFormat="1" ht="25.5" customHeight="1">
      <c r="A9" s="144" t="s">
        <v>134</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row>
    <row r="10" spans="1:28" ht="7.35" customHeight="1">
      <c r="A10" s="8"/>
      <c r="B10" s="8"/>
      <c r="C10" s="8"/>
      <c r="D10" s="8"/>
      <c r="E10" s="8"/>
      <c r="F10" s="8"/>
      <c r="G10" s="8"/>
      <c r="H10" s="9"/>
      <c r="I10" s="9"/>
      <c r="J10" s="9"/>
      <c r="K10" s="9"/>
      <c r="L10" s="9"/>
      <c r="M10" s="9"/>
      <c r="N10" s="9"/>
      <c r="O10" s="9"/>
      <c r="P10" s="9"/>
      <c r="Q10" s="9"/>
      <c r="R10" s="9"/>
      <c r="S10" s="9"/>
      <c r="T10" s="9"/>
      <c r="U10" s="9"/>
      <c r="V10" s="9"/>
      <c r="W10" s="9"/>
      <c r="X10" s="9"/>
      <c r="Y10" s="9"/>
      <c r="Z10" s="9"/>
      <c r="AA10" s="9"/>
    </row>
    <row r="11" spans="1:28" ht="19.5" customHeight="1">
      <c r="A11" s="135" t="s">
        <v>90</v>
      </c>
      <c r="B11" s="146"/>
      <c r="C11" s="146"/>
      <c r="D11" s="146"/>
      <c r="E11" s="146"/>
      <c r="F11" s="151" t="s">
        <v>91</v>
      </c>
      <c r="G11" s="129" t="s">
        <v>92</v>
      </c>
      <c r="H11" s="130"/>
      <c r="I11" s="130"/>
      <c r="J11" s="130"/>
      <c r="K11" s="130"/>
      <c r="L11" s="130"/>
      <c r="M11" s="130"/>
      <c r="N11" s="130"/>
      <c r="O11" s="130"/>
      <c r="P11" s="130"/>
      <c r="Q11" s="130"/>
      <c r="R11" s="130"/>
      <c r="S11" s="130"/>
      <c r="T11" s="130"/>
      <c r="U11" s="130"/>
      <c r="V11" s="130"/>
      <c r="W11" s="130"/>
      <c r="X11" s="130"/>
      <c r="Y11" s="130"/>
      <c r="Z11" s="130"/>
      <c r="AA11" s="131"/>
    </row>
    <row r="12" spans="1:28" ht="20.100000000000001" customHeight="1">
      <c r="A12" s="147"/>
      <c r="B12" s="148"/>
      <c r="C12" s="148"/>
      <c r="D12" s="148"/>
      <c r="E12" s="148"/>
      <c r="F12" s="151"/>
      <c r="G12" s="152" t="s">
        <v>93</v>
      </c>
      <c r="H12" s="136"/>
      <c r="I12" s="136"/>
      <c r="J12" s="136"/>
      <c r="K12" s="153"/>
      <c r="L12" s="152" t="s">
        <v>94</v>
      </c>
      <c r="M12" s="136"/>
      <c r="N12" s="136"/>
      <c r="O12" s="136"/>
      <c r="P12" s="153"/>
      <c r="Q12" s="152" t="s">
        <v>95</v>
      </c>
      <c r="R12" s="136"/>
      <c r="S12" s="136"/>
      <c r="T12" s="136"/>
      <c r="U12" s="153"/>
      <c r="V12" s="152" t="s">
        <v>96</v>
      </c>
      <c r="W12" s="136"/>
      <c r="X12" s="136"/>
      <c r="Y12" s="136"/>
      <c r="Z12" s="153"/>
      <c r="AA12" s="143" t="s">
        <v>97</v>
      </c>
    </row>
    <row r="13" spans="1:28" ht="20.100000000000001" customHeight="1">
      <c r="A13" s="149"/>
      <c r="B13" s="150"/>
      <c r="C13" s="150"/>
      <c r="D13" s="150"/>
      <c r="E13" s="150"/>
      <c r="F13" s="151"/>
      <c r="G13" s="10"/>
      <c r="H13" s="11"/>
      <c r="I13" s="12" t="s">
        <v>98</v>
      </c>
      <c r="J13" s="13">
        <v>1</v>
      </c>
      <c r="K13" s="13" t="s">
        <v>99</v>
      </c>
      <c r="L13" s="14"/>
      <c r="M13" s="13"/>
      <c r="N13" s="12" t="s">
        <v>98</v>
      </c>
      <c r="O13" s="13">
        <v>2</v>
      </c>
      <c r="P13" s="15" t="s">
        <v>99</v>
      </c>
      <c r="Q13" s="10"/>
      <c r="R13" s="12"/>
      <c r="S13" s="12" t="s">
        <v>98</v>
      </c>
      <c r="T13" s="13">
        <v>3</v>
      </c>
      <c r="U13" s="15" t="s">
        <v>99</v>
      </c>
      <c r="V13" s="10"/>
      <c r="W13" s="13"/>
      <c r="X13" s="12" t="s">
        <v>98</v>
      </c>
      <c r="Y13" s="13">
        <v>5</v>
      </c>
      <c r="Z13" s="15" t="s">
        <v>99</v>
      </c>
      <c r="AA13" s="143"/>
    </row>
    <row r="14" spans="1:28" ht="20.100000000000001" customHeight="1">
      <c r="A14" s="16" t="s">
        <v>100</v>
      </c>
      <c r="B14" s="129" t="s">
        <v>101</v>
      </c>
      <c r="C14" s="130"/>
      <c r="D14" s="130"/>
      <c r="E14" s="131"/>
      <c r="F14" s="17">
        <v>10</v>
      </c>
      <c r="G14" s="43"/>
      <c r="H14" s="117" t="s">
        <v>135</v>
      </c>
      <c r="I14" s="118"/>
      <c r="J14" s="118"/>
      <c r="K14" s="119"/>
      <c r="L14" s="43"/>
      <c r="M14" s="117" t="s">
        <v>136</v>
      </c>
      <c r="N14" s="118"/>
      <c r="O14" s="118"/>
      <c r="P14" s="119"/>
      <c r="Q14" s="43"/>
      <c r="R14" s="117" t="s">
        <v>137</v>
      </c>
      <c r="S14" s="118"/>
      <c r="T14" s="118"/>
      <c r="U14" s="119"/>
      <c r="V14" s="43"/>
      <c r="W14" s="117" t="s">
        <v>138</v>
      </c>
      <c r="X14" s="118"/>
      <c r="Y14" s="118"/>
      <c r="Z14" s="119"/>
      <c r="AA14" s="19" t="str">
        <f t="shared" ref="AA14:AA19" si="0">IF(AND(G14="",L14="",Q14="",V14=""),"─",IF(AND(V14="",Q14="",L14=""),F14,IF(AND(V14="",Q14="",G14=""),F14*2,IF(AND(V14="",L14="",G14=""),F14*3,IF(AND(Q14="",L14="",G14=""),F14*5)))))</f>
        <v>─</v>
      </c>
      <c r="AB14" s="20"/>
    </row>
    <row r="15" spans="1:28" ht="50.1" customHeight="1">
      <c r="A15" s="21" t="s">
        <v>105</v>
      </c>
      <c r="B15" s="135" t="s">
        <v>109</v>
      </c>
      <c r="C15" s="136"/>
      <c r="D15" s="136"/>
      <c r="E15" s="136"/>
      <c r="F15" s="17">
        <v>1</v>
      </c>
      <c r="G15" s="43"/>
      <c r="H15" s="132" t="s">
        <v>110</v>
      </c>
      <c r="I15" s="133"/>
      <c r="J15" s="133"/>
      <c r="K15" s="134"/>
      <c r="L15" s="43"/>
      <c r="M15" s="132" t="s">
        <v>111</v>
      </c>
      <c r="N15" s="133"/>
      <c r="O15" s="133"/>
      <c r="P15" s="134"/>
      <c r="Q15" s="43"/>
      <c r="R15" s="117" t="s">
        <v>112</v>
      </c>
      <c r="S15" s="118"/>
      <c r="T15" s="118"/>
      <c r="U15" s="119"/>
      <c r="V15" s="43"/>
      <c r="W15" s="132" t="s">
        <v>113</v>
      </c>
      <c r="X15" s="133"/>
      <c r="Y15" s="133"/>
      <c r="Z15" s="134"/>
      <c r="AA15" s="19" t="str">
        <f t="shared" si="0"/>
        <v>─</v>
      </c>
      <c r="AB15" s="22"/>
    </row>
    <row r="16" spans="1:28" ht="30" customHeight="1">
      <c r="A16" s="21" t="s">
        <v>108</v>
      </c>
      <c r="B16" s="137" t="s">
        <v>28</v>
      </c>
      <c r="C16" s="138"/>
      <c r="D16" s="138"/>
      <c r="E16" s="138"/>
      <c r="F16" s="17">
        <v>1</v>
      </c>
      <c r="G16" s="43"/>
      <c r="H16" s="117" t="s">
        <v>115</v>
      </c>
      <c r="I16" s="118"/>
      <c r="J16" s="118"/>
      <c r="K16" s="119"/>
      <c r="L16" s="43"/>
      <c r="M16" s="117" t="s">
        <v>116</v>
      </c>
      <c r="N16" s="118"/>
      <c r="O16" s="118"/>
      <c r="P16" s="119"/>
      <c r="Q16" s="43"/>
      <c r="R16" s="117" t="s">
        <v>117</v>
      </c>
      <c r="S16" s="118"/>
      <c r="T16" s="118"/>
      <c r="U16" s="119"/>
      <c r="V16" s="18"/>
      <c r="W16" s="120"/>
      <c r="X16" s="121"/>
      <c r="Y16" s="121"/>
      <c r="Z16" s="122"/>
      <c r="AA16" s="19" t="str">
        <f t="shared" si="0"/>
        <v>─</v>
      </c>
      <c r="AB16" s="22"/>
    </row>
    <row r="17" spans="1:28" ht="49.95" customHeight="1">
      <c r="A17" s="16" t="s">
        <v>139</v>
      </c>
      <c r="B17" s="117" t="s">
        <v>119</v>
      </c>
      <c r="C17" s="118"/>
      <c r="D17" s="118"/>
      <c r="E17" s="118"/>
      <c r="F17" s="17">
        <v>1</v>
      </c>
      <c r="G17" s="43"/>
      <c r="H17" s="117" t="s">
        <v>120</v>
      </c>
      <c r="I17" s="118"/>
      <c r="J17" s="118"/>
      <c r="K17" s="119"/>
      <c r="L17" s="18"/>
      <c r="M17" s="120"/>
      <c r="N17" s="121"/>
      <c r="O17" s="121"/>
      <c r="P17" s="122"/>
      <c r="Q17" s="43"/>
      <c r="R17" s="117" t="s">
        <v>121</v>
      </c>
      <c r="S17" s="118"/>
      <c r="T17" s="118"/>
      <c r="U17" s="119"/>
      <c r="V17" s="18"/>
      <c r="W17" s="120"/>
      <c r="X17" s="121"/>
      <c r="Y17" s="121"/>
      <c r="Z17" s="122"/>
      <c r="AA17" s="19" t="str">
        <f t="shared" si="0"/>
        <v>─</v>
      </c>
      <c r="AB17" s="23"/>
    </row>
    <row r="18" spans="1:28" ht="30" customHeight="1">
      <c r="A18" s="16" t="s">
        <v>140</v>
      </c>
      <c r="B18" s="117" t="s">
        <v>125</v>
      </c>
      <c r="C18" s="118"/>
      <c r="D18" s="118"/>
      <c r="E18" s="119"/>
      <c r="F18" s="17">
        <v>1</v>
      </c>
      <c r="G18" s="43"/>
      <c r="H18" s="117" t="s">
        <v>126</v>
      </c>
      <c r="I18" s="118"/>
      <c r="J18" s="118"/>
      <c r="K18" s="119"/>
      <c r="L18" s="43"/>
      <c r="M18" s="117" t="s">
        <v>127</v>
      </c>
      <c r="N18" s="118"/>
      <c r="O18" s="118"/>
      <c r="P18" s="119"/>
      <c r="Q18" s="18"/>
      <c r="R18" s="120"/>
      <c r="S18" s="121"/>
      <c r="T18" s="121"/>
      <c r="U18" s="122"/>
      <c r="V18" s="18"/>
      <c r="W18" s="120"/>
      <c r="X18" s="121"/>
      <c r="Y18" s="121"/>
      <c r="Z18" s="122"/>
      <c r="AA18" s="19" t="str">
        <f t="shared" si="0"/>
        <v>─</v>
      </c>
      <c r="AB18" s="23"/>
    </row>
    <row r="19" spans="1:28" ht="49.95" customHeight="1">
      <c r="A19" s="16" t="s">
        <v>122</v>
      </c>
      <c r="B19" s="117" t="s">
        <v>129</v>
      </c>
      <c r="C19" s="118"/>
      <c r="D19" s="118"/>
      <c r="E19" s="119"/>
      <c r="F19" s="17">
        <v>5</v>
      </c>
      <c r="G19" s="43"/>
      <c r="H19" s="117" t="s">
        <v>130</v>
      </c>
      <c r="I19" s="118"/>
      <c r="J19" s="118"/>
      <c r="K19" s="119"/>
      <c r="L19" s="18"/>
      <c r="M19" s="117"/>
      <c r="N19" s="118"/>
      <c r="O19" s="118"/>
      <c r="P19" s="119"/>
      <c r="Q19" s="18"/>
      <c r="R19" s="120"/>
      <c r="S19" s="121"/>
      <c r="T19" s="121"/>
      <c r="U19" s="122"/>
      <c r="V19" s="18"/>
      <c r="W19" s="120"/>
      <c r="X19" s="121"/>
      <c r="Y19" s="121"/>
      <c r="Z19" s="122"/>
      <c r="AA19" s="19" t="str">
        <f t="shared" si="0"/>
        <v>─</v>
      </c>
      <c r="AB19" s="23"/>
    </row>
    <row r="20" spans="1:28" ht="20.100000000000001" customHeight="1">
      <c r="A20" s="129" t="s">
        <v>131</v>
      </c>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1"/>
      <c r="AA20" s="24">
        <f>SUM(AA14:AA19)</f>
        <v>0</v>
      </c>
    </row>
  </sheetData>
  <sheetProtection sheet="1" selectLockedCells="1"/>
  <mergeCells count="59">
    <mergeCell ref="A7:G7"/>
    <mergeCell ref="H7:AA7"/>
    <mergeCell ref="D1:G1"/>
    <mergeCell ref="H1:N1"/>
    <mergeCell ref="O1:T1"/>
    <mergeCell ref="U1:AA1"/>
    <mergeCell ref="A2:G2"/>
    <mergeCell ref="H2:N2"/>
    <mergeCell ref="O2:T2"/>
    <mergeCell ref="U2:AA2"/>
    <mergeCell ref="A4:AA4"/>
    <mergeCell ref="A6:G6"/>
    <mergeCell ref="H6:N6"/>
    <mergeCell ref="O6:T6"/>
    <mergeCell ref="U6:AA6"/>
    <mergeCell ref="A8:G8"/>
    <mergeCell ref="H8:N8"/>
    <mergeCell ref="O8:T8"/>
    <mergeCell ref="U8:AA8"/>
    <mergeCell ref="A9:AA9"/>
    <mergeCell ref="Q12:U12"/>
    <mergeCell ref="V12:Z12"/>
    <mergeCell ref="AA12:AA13"/>
    <mergeCell ref="B14:E14"/>
    <mergeCell ref="H14:K14"/>
    <mergeCell ref="M14:P14"/>
    <mergeCell ref="R14:U14"/>
    <mergeCell ref="W14:Z14"/>
    <mergeCell ref="A11:E13"/>
    <mergeCell ref="F11:F13"/>
    <mergeCell ref="G11:AA11"/>
    <mergeCell ref="G12:K12"/>
    <mergeCell ref="L12:P12"/>
    <mergeCell ref="B15:E15"/>
    <mergeCell ref="H15:K15"/>
    <mergeCell ref="M15:P15"/>
    <mergeCell ref="R15:U15"/>
    <mergeCell ref="W15:Z15"/>
    <mergeCell ref="B17:E17"/>
    <mergeCell ref="H17:K17"/>
    <mergeCell ref="M17:P17"/>
    <mergeCell ref="R17:U17"/>
    <mergeCell ref="W17:Z17"/>
    <mergeCell ref="B16:E16"/>
    <mergeCell ref="H16:K16"/>
    <mergeCell ref="M16:P16"/>
    <mergeCell ref="R16:U16"/>
    <mergeCell ref="W16:Z16"/>
    <mergeCell ref="A20:Z20"/>
    <mergeCell ref="B18:E18"/>
    <mergeCell ref="H18:K18"/>
    <mergeCell ref="M18:P18"/>
    <mergeCell ref="R18:U18"/>
    <mergeCell ref="W18:Z18"/>
    <mergeCell ref="B19:E19"/>
    <mergeCell ref="H19:K19"/>
    <mergeCell ref="M19:P19"/>
    <mergeCell ref="R19:U19"/>
    <mergeCell ref="W19:Z19"/>
  </mergeCells>
  <phoneticPr fontId="2"/>
  <dataValidations count="1">
    <dataValidation type="list" allowBlank="1" showInputMessage="1" showErrorMessage="1" sqref="V14:V15 L18 L14:L16 Q14:Q17 G14:G19" xr:uid="{4A74A328-5EDE-40D4-8B97-4B55369679F2}">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174097-9D10-4406-9070-8D3EAEF1EEF3}">
  <ds:schemaRefs>
    <ds:schemaRef ds:uri="http://schemas.microsoft.com/sharepoint/v3/contenttype/forms"/>
  </ds:schemaRefs>
</ds:datastoreItem>
</file>

<file path=customXml/itemProps2.xml><?xml version="1.0" encoding="utf-8"?>
<ds:datastoreItem xmlns:ds="http://schemas.openxmlformats.org/officeDocument/2006/customXml" ds:itemID="{AABC236D-0F67-4C1D-8CCE-02F70C78F7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00C3AC-4F6A-4185-9345-B13FBC77D46A}">
  <ds:schemaRefs>
    <ds:schemaRef ds:uri="dbc83f91-95d6-446c-a695-8a7ada344b89"/>
    <ds:schemaRef ds:uri="http://schemas.microsoft.com/office/2006/documentManagement/types"/>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☆はじめにお読みください</vt:lpstr>
      <vt:lpstr>★算出・請求パターン_治験経費2</vt:lpstr>
      <vt:lpstr>治験経費2_経費算出基準</vt:lpstr>
      <vt:lpstr>別紙3_臨床性能試験研究経費ポイント算出表</vt:lpstr>
      <vt:lpstr>別紙4_相関及び性能試験研究経費ポイント算出表</vt:lpstr>
      <vt:lpstr>治験経費2_経費算出基準!Print_Area</vt:lpstr>
      <vt:lpstr>別紙3_臨床性能試験研究経費ポイント算出表!Print_Area</vt:lpstr>
      <vt:lpstr>別紙4_相関及び性能試験研究経費ポイント算出表!Print_Area</vt:lpstr>
      <vt:lpstr>☆はじめにお読みください!Print_Titles</vt:lpstr>
    </vt:vector>
  </TitlesOfParts>
  <Manager/>
  <Company>Quintiles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泉久保 亜希</cp:lastModifiedBy>
  <cp:revision/>
  <dcterms:created xsi:type="dcterms:W3CDTF">2015-07-23T02:45:46Z</dcterms:created>
  <dcterms:modified xsi:type="dcterms:W3CDTF">2022-03-29T14:07:26Z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